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ohammad\Desktop\WEB DRIVE\SH Project\V 0.0.1\Front\my-app\public\"/>
    </mc:Choice>
  </mc:AlternateContent>
  <xr:revisionPtr revIDLastSave="0" documentId="13_ncr:1_{E106C65D-4613-4E7D-9E12-FEA270FA87F2}" xr6:coauthVersionLast="47" xr6:coauthVersionMax="47" xr10:uidLastSave="{00000000-0000-0000-0000-000000000000}"/>
  <bookViews>
    <workbookView xWindow="-90" yWindow="-163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Sheet1!$A$1:$U$1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59" i="1" l="1"/>
  <c r="V160" i="1"/>
  <c r="P160" i="1"/>
  <c r="P158" i="1"/>
  <c r="V158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2" i="1"/>
  <c r="Q151" i="1"/>
  <c r="T151" i="1" s="1"/>
  <c r="Q152" i="1"/>
  <c r="Q153" i="1"/>
  <c r="Q154" i="1"/>
  <c r="Q155" i="1"/>
  <c r="T155" i="1" s="1"/>
  <c r="Q156" i="1"/>
  <c r="T156" i="1" s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2" i="1"/>
  <c r="T153" i="1"/>
  <c r="T154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18" i="1"/>
  <c r="P119" i="1"/>
  <c r="P121" i="1"/>
  <c r="P127" i="1"/>
  <c r="P129" i="1"/>
  <c r="P135" i="1"/>
  <c r="P137" i="1"/>
  <c r="P143" i="1"/>
  <c r="P145" i="1"/>
  <c r="P151" i="1"/>
  <c r="P153" i="1"/>
  <c r="P4" i="1"/>
  <c r="P2" i="1"/>
  <c r="P14" i="1"/>
  <c r="P13" i="1"/>
  <c r="P22" i="1"/>
  <c r="P23" i="1"/>
  <c r="P27" i="1"/>
  <c r="P30" i="1"/>
  <c r="P36" i="1"/>
  <c r="P38" i="1"/>
  <c r="P44" i="1"/>
  <c r="P46" i="1"/>
  <c r="P52" i="1"/>
  <c r="P54" i="1"/>
  <c r="P61" i="1"/>
  <c r="P58" i="1"/>
  <c r="P68" i="1"/>
  <c r="P70" i="1"/>
  <c r="P76" i="1"/>
  <c r="P78" i="1"/>
  <c r="P84" i="1"/>
  <c r="P86" i="1"/>
  <c r="P92" i="1"/>
  <c r="P94" i="1"/>
  <c r="P110" i="1"/>
  <c r="P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6" i="1"/>
  <c r="O3" i="1"/>
  <c r="O4" i="1"/>
  <c r="O7" i="1"/>
  <c r="O2" i="1"/>
  <c r="O8" i="1"/>
  <c r="O9" i="1"/>
  <c r="O5" i="1"/>
  <c r="O10" i="1"/>
  <c r="O11" i="1"/>
  <c r="O14" i="1"/>
  <c r="O12" i="1"/>
  <c r="O13" i="1"/>
  <c r="O15" i="1"/>
  <c r="O16" i="1"/>
  <c r="O21" i="1"/>
  <c r="O24" i="1"/>
  <c r="O26" i="1"/>
  <c r="O22" i="1"/>
  <c r="O20" i="1"/>
  <c r="O23" i="1"/>
  <c r="O19" i="1"/>
  <c r="O25" i="1"/>
  <c r="O17" i="1"/>
  <c r="O18" i="1"/>
  <c r="O28" i="1"/>
  <c r="O27" i="1"/>
  <c r="O29" i="1"/>
  <c r="O30" i="1"/>
  <c r="O31" i="1"/>
  <c r="O32" i="1"/>
  <c r="O33" i="1"/>
  <c r="O34" i="1"/>
  <c r="O35" i="1"/>
  <c r="O36" i="1"/>
  <c r="O37" i="1"/>
  <c r="O38" i="1"/>
  <c r="O39" i="1"/>
  <c r="O40" i="1"/>
  <c r="O42" i="1"/>
  <c r="O43" i="1"/>
  <c r="O45" i="1"/>
  <c r="O44" i="1"/>
  <c r="O41" i="1"/>
  <c r="O46" i="1"/>
  <c r="O47" i="1"/>
  <c r="O48" i="1"/>
  <c r="O49" i="1"/>
  <c r="O50" i="1"/>
  <c r="O51" i="1"/>
  <c r="O52" i="1"/>
  <c r="O53" i="1"/>
  <c r="O54" i="1"/>
  <c r="O55" i="1"/>
  <c r="O56" i="1"/>
  <c r="O57" i="1"/>
  <c r="O62" i="1"/>
  <c r="O59" i="1"/>
  <c r="O61" i="1"/>
  <c r="O60" i="1"/>
  <c r="O58" i="1"/>
  <c r="O63" i="1"/>
  <c r="O65" i="1"/>
  <c r="O64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3" i="1"/>
  <c r="O82" i="1"/>
  <c r="O84" i="1"/>
  <c r="O85" i="1"/>
  <c r="O86" i="1"/>
  <c r="O87" i="1"/>
  <c r="O88" i="1"/>
  <c r="O89" i="1"/>
  <c r="O90" i="1"/>
  <c r="O93" i="1"/>
  <c r="O92" i="1"/>
  <c r="O91" i="1"/>
  <c r="O94" i="1"/>
  <c r="O95" i="1"/>
  <c r="O96" i="1"/>
  <c r="O97" i="1"/>
  <c r="O98" i="1"/>
  <c r="O99" i="1"/>
  <c r="P99" i="1" s="1"/>
  <c r="O100" i="1"/>
  <c r="O101" i="1"/>
  <c r="P101" i="1" s="1"/>
  <c r="O102" i="1"/>
  <c r="O104" i="1"/>
  <c r="O103" i="1"/>
  <c r="O105" i="1"/>
  <c r="O106" i="1"/>
  <c r="O107" i="1"/>
  <c r="P107" i="1" s="1"/>
  <c r="O109" i="1"/>
  <c r="O108" i="1"/>
  <c r="O110" i="1"/>
  <c r="O111" i="1"/>
  <c r="O112" i="1"/>
  <c r="O113" i="1"/>
  <c r="O114" i="1"/>
  <c r="O115" i="1"/>
  <c r="O116" i="1"/>
  <c r="O117" i="1"/>
  <c r="O118" i="1"/>
  <c r="J119" i="1"/>
  <c r="J120" i="1"/>
  <c r="P120" i="1" s="1"/>
  <c r="J121" i="1"/>
  <c r="J122" i="1"/>
  <c r="P122" i="1" s="1"/>
  <c r="J123" i="1"/>
  <c r="P123" i="1" s="1"/>
  <c r="J124" i="1"/>
  <c r="P124" i="1" s="1"/>
  <c r="J125" i="1"/>
  <c r="P125" i="1" s="1"/>
  <c r="J126" i="1"/>
  <c r="P126" i="1" s="1"/>
  <c r="J127" i="1"/>
  <c r="J128" i="1"/>
  <c r="P128" i="1" s="1"/>
  <c r="J129" i="1"/>
  <c r="J130" i="1"/>
  <c r="P130" i="1" s="1"/>
  <c r="J131" i="1"/>
  <c r="P131" i="1" s="1"/>
  <c r="J132" i="1"/>
  <c r="P132" i="1" s="1"/>
  <c r="J133" i="1"/>
  <c r="P133" i="1" s="1"/>
  <c r="J134" i="1"/>
  <c r="P134" i="1" s="1"/>
  <c r="J135" i="1"/>
  <c r="J136" i="1"/>
  <c r="P136" i="1" s="1"/>
  <c r="J137" i="1"/>
  <c r="J138" i="1"/>
  <c r="P138" i="1" s="1"/>
  <c r="J139" i="1"/>
  <c r="P139" i="1" s="1"/>
  <c r="J140" i="1"/>
  <c r="P140" i="1" s="1"/>
  <c r="J141" i="1"/>
  <c r="P141" i="1" s="1"/>
  <c r="J142" i="1"/>
  <c r="P142" i="1" s="1"/>
  <c r="J143" i="1"/>
  <c r="J144" i="1"/>
  <c r="P144" i="1" s="1"/>
  <c r="J145" i="1"/>
  <c r="J146" i="1"/>
  <c r="P146" i="1" s="1"/>
  <c r="J147" i="1"/>
  <c r="P147" i="1" s="1"/>
  <c r="J148" i="1"/>
  <c r="P148" i="1" s="1"/>
  <c r="J149" i="1"/>
  <c r="P149" i="1" s="1"/>
  <c r="J150" i="1"/>
  <c r="P150" i="1" s="1"/>
  <c r="J151" i="1"/>
  <c r="J152" i="1"/>
  <c r="P152" i="1" s="1"/>
  <c r="J153" i="1"/>
  <c r="J154" i="1"/>
  <c r="P154" i="1" s="1"/>
  <c r="J155" i="1"/>
  <c r="P155" i="1" s="1"/>
  <c r="J156" i="1"/>
  <c r="P156" i="1" s="1"/>
  <c r="J6" i="1"/>
  <c r="P6" i="1" s="1"/>
  <c r="J3" i="1"/>
  <c r="P3" i="1" s="1"/>
  <c r="J4" i="1"/>
  <c r="J7" i="1"/>
  <c r="P7" i="1" s="1"/>
  <c r="J2" i="1"/>
  <c r="J8" i="1"/>
  <c r="P8" i="1" s="1"/>
  <c r="J9" i="1"/>
  <c r="P9" i="1" s="1"/>
  <c r="J5" i="1"/>
  <c r="P5" i="1" s="1"/>
  <c r="J10" i="1"/>
  <c r="P10" i="1" s="1"/>
  <c r="J11" i="1"/>
  <c r="P11" i="1" s="1"/>
  <c r="J14" i="1"/>
  <c r="J12" i="1"/>
  <c r="P12" i="1" s="1"/>
  <c r="J13" i="1"/>
  <c r="J15" i="1"/>
  <c r="P15" i="1" s="1"/>
  <c r="J16" i="1"/>
  <c r="P16" i="1" s="1"/>
  <c r="J21" i="1"/>
  <c r="P21" i="1" s="1"/>
  <c r="J24" i="1"/>
  <c r="P24" i="1" s="1"/>
  <c r="J26" i="1"/>
  <c r="P26" i="1" s="1"/>
  <c r="J22" i="1"/>
  <c r="J20" i="1"/>
  <c r="P20" i="1" s="1"/>
  <c r="J23" i="1"/>
  <c r="J19" i="1"/>
  <c r="P19" i="1" s="1"/>
  <c r="J25" i="1"/>
  <c r="P25" i="1" s="1"/>
  <c r="J17" i="1"/>
  <c r="P17" i="1" s="1"/>
  <c r="J18" i="1"/>
  <c r="P18" i="1" s="1"/>
  <c r="J28" i="1"/>
  <c r="P28" i="1" s="1"/>
  <c r="J27" i="1"/>
  <c r="J29" i="1"/>
  <c r="P29" i="1" s="1"/>
  <c r="J30" i="1"/>
  <c r="J31" i="1"/>
  <c r="P31" i="1" s="1"/>
  <c r="J32" i="1"/>
  <c r="P32" i="1" s="1"/>
  <c r="J33" i="1"/>
  <c r="P33" i="1" s="1"/>
  <c r="J34" i="1"/>
  <c r="P34" i="1" s="1"/>
  <c r="J35" i="1"/>
  <c r="P35" i="1" s="1"/>
  <c r="J36" i="1"/>
  <c r="J37" i="1"/>
  <c r="P37" i="1" s="1"/>
  <c r="J38" i="1"/>
  <c r="J39" i="1"/>
  <c r="P39" i="1" s="1"/>
  <c r="J40" i="1"/>
  <c r="P40" i="1" s="1"/>
  <c r="J42" i="1"/>
  <c r="P42" i="1" s="1"/>
  <c r="J43" i="1"/>
  <c r="P43" i="1" s="1"/>
  <c r="J45" i="1"/>
  <c r="P45" i="1" s="1"/>
  <c r="J44" i="1"/>
  <c r="J41" i="1"/>
  <c r="P41" i="1" s="1"/>
  <c r="J46" i="1"/>
  <c r="J47" i="1"/>
  <c r="P47" i="1" s="1"/>
  <c r="J48" i="1"/>
  <c r="P48" i="1" s="1"/>
  <c r="J49" i="1"/>
  <c r="P49" i="1" s="1"/>
  <c r="J50" i="1"/>
  <c r="P50" i="1" s="1"/>
  <c r="J51" i="1"/>
  <c r="P51" i="1" s="1"/>
  <c r="J52" i="1"/>
  <c r="J53" i="1"/>
  <c r="P53" i="1" s="1"/>
  <c r="J54" i="1"/>
  <c r="J55" i="1"/>
  <c r="P55" i="1" s="1"/>
  <c r="J56" i="1"/>
  <c r="P56" i="1" s="1"/>
  <c r="J57" i="1"/>
  <c r="P57" i="1" s="1"/>
  <c r="J62" i="1"/>
  <c r="P62" i="1" s="1"/>
  <c r="J59" i="1"/>
  <c r="P59" i="1" s="1"/>
  <c r="J61" i="1"/>
  <c r="J60" i="1"/>
  <c r="P60" i="1" s="1"/>
  <c r="J58" i="1"/>
  <c r="J63" i="1"/>
  <c r="P63" i="1" s="1"/>
  <c r="J65" i="1"/>
  <c r="P65" i="1" s="1"/>
  <c r="J64" i="1"/>
  <c r="P64" i="1" s="1"/>
  <c r="J66" i="1"/>
  <c r="P66" i="1" s="1"/>
  <c r="J67" i="1"/>
  <c r="P67" i="1" s="1"/>
  <c r="J68" i="1"/>
  <c r="J69" i="1"/>
  <c r="P69" i="1" s="1"/>
  <c r="J70" i="1"/>
  <c r="J71" i="1"/>
  <c r="P71" i="1" s="1"/>
  <c r="J72" i="1"/>
  <c r="P72" i="1" s="1"/>
  <c r="J73" i="1"/>
  <c r="P73" i="1" s="1"/>
  <c r="J74" i="1"/>
  <c r="P74" i="1" s="1"/>
  <c r="J75" i="1"/>
  <c r="P75" i="1" s="1"/>
  <c r="J76" i="1"/>
  <c r="J77" i="1"/>
  <c r="P77" i="1" s="1"/>
  <c r="J78" i="1"/>
  <c r="J79" i="1"/>
  <c r="P79" i="1" s="1"/>
  <c r="J80" i="1"/>
  <c r="P80" i="1" s="1"/>
  <c r="J81" i="1"/>
  <c r="P81" i="1" s="1"/>
  <c r="J83" i="1"/>
  <c r="P83" i="1" s="1"/>
  <c r="J82" i="1"/>
  <c r="P82" i="1" s="1"/>
  <c r="J84" i="1"/>
  <c r="J85" i="1"/>
  <c r="P85" i="1" s="1"/>
  <c r="J86" i="1"/>
  <c r="J87" i="1"/>
  <c r="P87" i="1" s="1"/>
  <c r="J88" i="1"/>
  <c r="P88" i="1" s="1"/>
  <c r="J89" i="1"/>
  <c r="P89" i="1" s="1"/>
  <c r="J90" i="1"/>
  <c r="P90" i="1" s="1"/>
  <c r="J93" i="1"/>
  <c r="P93" i="1" s="1"/>
  <c r="J92" i="1"/>
  <c r="J91" i="1"/>
  <c r="P91" i="1" s="1"/>
  <c r="J94" i="1"/>
  <c r="J95" i="1"/>
  <c r="P95" i="1" s="1"/>
  <c r="J96" i="1"/>
  <c r="P96" i="1" s="1"/>
  <c r="J97" i="1"/>
  <c r="P97" i="1" s="1"/>
  <c r="J98" i="1"/>
  <c r="J99" i="1"/>
  <c r="J100" i="1"/>
  <c r="J101" i="1"/>
  <c r="J102" i="1"/>
  <c r="J104" i="1"/>
  <c r="J103" i="1"/>
  <c r="J105" i="1"/>
  <c r="J106" i="1"/>
  <c r="J107" i="1"/>
  <c r="J109" i="1"/>
  <c r="P109" i="1" s="1"/>
  <c r="J108" i="1"/>
  <c r="P108" i="1" s="1"/>
  <c r="J110" i="1"/>
  <c r="J111" i="1"/>
  <c r="P111" i="1" s="1"/>
  <c r="J112" i="1"/>
  <c r="P112" i="1" s="1"/>
  <c r="J113" i="1"/>
  <c r="P113" i="1" s="1"/>
  <c r="J114" i="1"/>
  <c r="P114" i="1" s="1"/>
  <c r="J115" i="1"/>
  <c r="P115" i="1" s="1"/>
  <c r="J116" i="1"/>
  <c r="P116" i="1" s="1"/>
  <c r="J117" i="1"/>
  <c r="P117" i="1" s="1"/>
  <c r="J118" i="1"/>
  <c r="R118" i="1"/>
  <c r="S118" i="1" s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2" i="1"/>
  <c r="L2" i="1"/>
  <c r="K3" i="1"/>
  <c r="L3" i="1"/>
  <c r="K4" i="1"/>
  <c r="L4" i="1"/>
  <c r="K5" i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L56" i="1"/>
  <c r="K57" i="1"/>
  <c r="L57" i="1"/>
  <c r="K58" i="1"/>
  <c r="L58" i="1"/>
  <c r="K59" i="1"/>
  <c r="L59" i="1"/>
  <c r="K60" i="1"/>
  <c r="L60" i="1"/>
  <c r="K61" i="1"/>
  <c r="L61" i="1"/>
  <c r="K62" i="1"/>
  <c r="L62" i="1"/>
  <c r="K63" i="1"/>
  <c r="L63" i="1"/>
  <c r="K64" i="1"/>
  <c r="L64" i="1"/>
  <c r="K65" i="1"/>
  <c r="L65" i="1"/>
  <c r="K66" i="1"/>
  <c r="L66" i="1"/>
  <c r="K67" i="1"/>
  <c r="L67" i="1"/>
  <c r="K68" i="1"/>
  <c r="L68" i="1"/>
  <c r="K69" i="1"/>
  <c r="L69" i="1"/>
  <c r="K70" i="1"/>
  <c r="L70" i="1"/>
  <c r="K71" i="1"/>
  <c r="L71" i="1"/>
  <c r="K72" i="1"/>
  <c r="L72" i="1"/>
  <c r="K73" i="1"/>
  <c r="L73" i="1"/>
  <c r="K74" i="1"/>
  <c r="L74" i="1"/>
  <c r="K75" i="1"/>
  <c r="L75" i="1"/>
  <c r="K76" i="1"/>
  <c r="L76" i="1"/>
  <c r="K77" i="1"/>
  <c r="L77" i="1"/>
  <c r="K78" i="1"/>
  <c r="L78" i="1"/>
  <c r="K79" i="1"/>
  <c r="L79" i="1"/>
  <c r="K80" i="1"/>
  <c r="L80" i="1"/>
  <c r="K81" i="1"/>
  <c r="L81" i="1"/>
  <c r="K82" i="1"/>
  <c r="L82" i="1"/>
  <c r="K83" i="1"/>
  <c r="L83" i="1"/>
  <c r="K84" i="1"/>
  <c r="L84" i="1"/>
  <c r="K85" i="1"/>
  <c r="L85" i="1"/>
  <c r="K86" i="1"/>
  <c r="L86" i="1"/>
  <c r="K87" i="1"/>
  <c r="L87" i="1"/>
  <c r="K88" i="1"/>
  <c r="L88" i="1"/>
  <c r="K89" i="1"/>
  <c r="L89" i="1"/>
  <c r="K90" i="1"/>
  <c r="L90" i="1"/>
  <c r="K91" i="1"/>
  <c r="L91" i="1"/>
  <c r="K92" i="1"/>
  <c r="L92" i="1"/>
  <c r="K93" i="1"/>
  <c r="L93" i="1"/>
  <c r="K94" i="1"/>
  <c r="L94" i="1"/>
  <c r="K95" i="1"/>
  <c r="L95" i="1"/>
  <c r="K96" i="1"/>
  <c r="L96" i="1"/>
  <c r="K97" i="1"/>
  <c r="L97" i="1"/>
  <c r="K98" i="1"/>
  <c r="L98" i="1"/>
  <c r="K99" i="1"/>
  <c r="L99" i="1"/>
  <c r="K100" i="1"/>
  <c r="L100" i="1"/>
  <c r="K101" i="1"/>
  <c r="L101" i="1"/>
  <c r="K102" i="1"/>
  <c r="L102" i="1"/>
  <c r="K103" i="1"/>
  <c r="L103" i="1"/>
  <c r="K104" i="1"/>
  <c r="L104" i="1"/>
  <c r="K105" i="1"/>
  <c r="L105" i="1"/>
  <c r="K106" i="1"/>
  <c r="L106" i="1"/>
  <c r="K107" i="1"/>
  <c r="L107" i="1"/>
  <c r="K108" i="1"/>
  <c r="L108" i="1"/>
  <c r="K109" i="1"/>
  <c r="L109" i="1"/>
  <c r="K110" i="1"/>
  <c r="L110" i="1"/>
  <c r="K111" i="1"/>
  <c r="L111" i="1"/>
  <c r="K112" i="1"/>
  <c r="L112" i="1"/>
  <c r="K113" i="1"/>
  <c r="L113" i="1"/>
  <c r="K114" i="1"/>
  <c r="L114" i="1"/>
  <c r="K115" i="1"/>
  <c r="L115" i="1"/>
  <c r="K116" i="1"/>
  <c r="L116" i="1"/>
  <c r="K117" i="1"/>
  <c r="L117" i="1"/>
  <c r="Q69" i="1"/>
  <c r="Q70" i="1"/>
  <c r="Q71" i="1"/>
  <c r="T71" i="1" s="1"/>
  <c r="Q72" i="1"/>
  <c r="Q73" i="1"/>
  <c r="Q74" i="1"/>
  <c r="Q75" i="1"/>
  <c r="Q76" i="1"/>
  <c r="T76" i="1" s="1"/>
  <c r="Q77" i="1"/>
  <c r="Q78" i="1"/>
  <c r="Q79" i="1"/>
  <c r="T79" i="1" s="1"/>
  <c r="Q80" i="1"/>
  <c r="Q81" i="1"/>
  <c r="Q82" i="1"/>
  <c r="Q83" i="1"/>
  <c r="Q84" i="1"/>
  <c r="T84" i="1" s="1"/>
  <c r="Q85" i="1"/>
  <c r="Q86" i="1"/>
  <c r="Q87" i="1"/>
  <c r="T87" i="1" s="1"/>
  <c r="Q88" i="1"/>
  <c r="Q89" i="1"/>
  <c r="Q90" i="1"/>
  <c r="Q91" i="1"/>
  <c r="Q92" i="1"/>
  <c r="T92" i="1" s="1"/>
  <c r="Q93" i="1"/>
  <c r="Q94" i="1"/>
  <c r="Q95" i="1"/>
  <c r="T95" i="1" s="1"/>
  <c r="Q96" i="1"/>
  <c r="Q97" i="1"/>
  <c r="Q98" i="1"/>
  <c r="Q99" i="1"/>
  <c r="Q100" i="1"/>
  <c r="T100" i="1" s="1"/>
  <c r="Q101" i="1"/>
  <c r="Q102" i="1"/>
  <c r="Q103" i="1"/>
  <c r="T103" i="1" s="1"/>
  <c r="Q104" i="1"/>
  <c r="Q105" i="1"/>
  <c r="Q106" i="1"/>
  <c r="Q107" i="1"/>
  <c r="Q108" i="1"/>
  <c r="T108" i="1" s="1"/>
  <c r="Q109" i="1"/>
  <c r="Q110" i="1"/>
  <c r="Q111" i="1"/>
  <c r="T111" i="1" s="1"/>
  <c r="Q112" i="1"/>
  <c r="Q113" i="1"/>
  <c r="Q114" i="1"/>
  <c r="Q115" i="1"/>
  <c r="Q116" i="1"/>
  <c r="T116" i="1" s="1"/>
  <c r="Q117" i="1"/>
  <c r="Q67" i="1"/>
  <c r="T67" i="1" s="1"/>
  <c r="Q68" i="1"/>
  <c r="R3" i="1"/>
  <c r="S3" i="1" s="1"/>
  <c r="R4" i="1"/>
  <c r="R5" i="1"/>
  <c r="R6" i="1"/>
  <c r="R7" i="1"/>
  <c r="S7" i="1" s="1"/>
  <c r="R8" i="1"/>
  <c r="R9" i="1"/>
  <c r="R10" i="1"/>
  <c r="R11" i="1"/>
  <c r="S11" i="1" s="1"/>
  <c r="R12" i="1"/>
  <c r="S12" i="1" s="1"/>
  <c r="R13" i="1"/>
  <c r="R14" i="1"/>
  <c r="R15" i="1"/>
  <c r="S15" i="1" s="1"/>
  <c r="R16" i="1"/>
  <c r="R17" i="1"/>
  <c r="R18" i="1"/>
  <c r="R19" i="1"/>
  <c r="S19" i="1" s="1"/>
  <c r="R20" i="1"/>
  <c r="S20" i="1" s="1"/>
  <c r="R21" i="1"/>
  <c r="R22" i="1"/>
  <c r="R23" i="1"/>
  <c r="S23" i="1" s="1"/>
  <c r="R24" i="1"/>
  <c r="R25" i="1"/>
  <c r="R26" i="1"/>
  <c r="R27" i="1"/>
  <c r="S27" i="1" s="1"/>
  <c r="R28" i="1"/>
  <c r="S28" i="1" s="1"/>
  <c r="R29" i="1"/>
  <c r="R30" i="1"/>
  <c r="R31" i="1"/>
  <c r="S31" i="1" s="1"/>
  <c r="R32" i="1"/>
  <c r="R33" i="1"/>
  <c r="R34" i="1"/>
  <c r="R35" i="1"/>
  <c r="S35" i="1" s="1"/>
  <c r="R36" i="1"/>
  <c r="S36" i="1" s="1"/>
  <c r="R37" i="1"/>
  <c r="R38" i="1"/>
  <c r="R39" i="1"/>
  <c r="S39" i="1" s="1"/>
  <c r="R40" i="1"/>
  <c r="R41" i="1"/>
  <c r="R42" i="1"/>
  <c r="R43" i="1"/>
  <c r="S43" i="1" s="1"/>
  <c r="R44" i="1"/>
  <c r="S44" i="1" s="1"/>
  <c r="R45" i="1"/>
  <c r="R46" i="1"/>
  <c r="R47" i="1"/>
  <c r="S47" i="1" s="1"/>
  <c r="R48" i="1"/>
  <c r="R49" i="1"/>
  <c r="R50" i="1"/>
  <c r="R51" i="1"/>
  <c r="S51" i="1" s="1"/>
  <c r="R52" i="1"/>
  <c r="S52" i="1" s="1"/>
  <c r="R53" i="1"/>
  <c r="R54" i="1"/>
  <c r="R55" i="1"/>
  <c r="S55" i="1" s="1"/>
  <c r="R56" i="1"/>
  <c r="R57" i="1"/>
  <c r="R58" i="1"/>
  <c r="R59" i="1"/>
  <c r="S59" i="1" s="1"/>
  <c r="R60" i="1"/>
  <c r="S60" i="1" s="1"/>
  <c r="R61" i="1"/>
  <c r="R62" i="1"/>
  <c r="R63" i="1"/>
  <c r="S63" i="1" s="1"/>
  <c r="R64" i="1"/>
  <c r="R65" i="1"/>
  <c r="R66" i="1"/>
  <c r="R67" i="1"/>
  <c r="S67" i="1" s="1"/>
  <c r="R68" i="1"/>
  <c r="S68" i="1" s="1"/>
  <c r="R69" i="1"/>
  <c r="R70" i="1"/>
  <c r="R71" i="1"/>
  <c r="S71" i="1" s="1"/>
  <c r="R72" i="1"/>
  <c r="R73" i="1"/>
  <c r="R74" i="1"/>
  <c r="R75" i="1"/>
  <c r="R76" i="1"/>
  <c r="S76" i="1" s="1"/>
  <c r="R77" i="1"/>
  <c r="R78" i="1"/>
  <c r="R79" i="1"/>
  <c r="S79" i="1" s="1"/>
  <c r="R80" i="1"/>
  <c r="R81" i="1"/>
  <c r="R82" i="1"/>
  <c r="R83" i="1"/>
  <c r="S83" i="1" s="1"/>
  <c r="R84" i="1"/>
  <c r="S84" i="1" s="1"/>
  <c r="R85" i="1"/>
  <c r="R86" i="1"/>
  <c r="R87" i="1"/>
  <c r="S87" i="1" s="1"/>
  <c r="R88" i="1"/>
  <c r="R89" i="1"/>
  <c r="R90" i="1"/>
  <c r="R91" i="1"/>
  <c r="S91" i="1" s="1"/>
  <c r="R92" i="1"/>
  <c r="S92" i="1" s="1"/>
  <c r="R93" i="1"/>
  <c r="R94" i="1"/>
  <c r="R95" i="1"/>
  <c r="S95" i="1" s="1"/>
  <c r="R96" i="1"/>
  <c r="R97" i="1"/>
  <c r="R98" i="1"/>
  <c r="R99" i="1"/>
  <c r="S99" i="1" s="1"/>
  <c r="R100" i="1"/>
  <c r="S100" i="1" s="1"/>
  <c r="R101" i="1"/>
  <c r="R102" i="1"/>
  <c r="R103" i="1"/>
  <c r="S103" i="1" s="1"/>
  <c r="R104" i="1"/>
  <c r="R105" i="1"/>
  <c r="R106" i="1"/>
  <c r="R107" i="1"/>
  <c r="S107" i="1" s="1"/>
  <c r="R108" i="1"/>
  <c r="S108" i="1" s="1"/>
  <c r="R109" i="1"/>
  <c r="R110" i="1"/>
  <c r="R111" i="1"/>
  <c r="S111" i="1" s="1"/>
  <c r="R112" i="1"/>
  <c r="R113" i="1"/>
  <c r="R114" i="1"/>
  <c r="R115" i="1"/>
  <c r="S115" i="1" s="1"/>
  <c r="R116" i="1"/>
  <c r="S116" i="1" s="1"/>
  <c r="R117" i="1"/>
  <c r="R2" i="1"/>
  <c r="Q3" i="1"/>
  <c r="T3" i="1" s="1"/>
  <c r="Q4" i="1"/>
  <c r="T4" i="1" s="1"/>
  <c r="Q5" i="1"/>
  <c r="Q6" i="1"/>
  <c r="Q7" i="1"/>
  <c r="T7" i="1" s="1"/>
  <c r="Q8" i="1"/>
  <c r="T8" i="1" s="1"/>
  <c r="Q9" i="1"/>
  <c r="Q10" i="1"/>
  <c r="Q11" i="1"/>
  <c r="T11" i="1" s="1"/>
  <c r="Q12" i="1"/>
  <c r="T12" i="1" s="1"/>
  <c r="Q13" i="1"/>
  <c r="Q14" i="1"/>
  <c r="Q15" i="1"/>
  <c r="T15" i="1" s="1"/>
  <c r="Q16" i="1"/>
  <c r="T16" i="1" s="1"/>
  <c r="Q17" i="1"/>
  <c r="Q18" i="1"/>
  <c r="Q19" i="1"/>
  <c r="T19" i="1" s="1"/>
  <c r="Q20" i="1"/>
  <c r="T20" i="1" s="1"/>
  <c r="Q21" i="1"/>
  <c r="Q22" i="1"/>
  <c r="Q23" i="1"/>
  <c r="T23" i="1" s="1"/>
  <c r="Q24" i="1"/>
  <c r="T24" i="1" s="1"/>
  <c r="Q25" i="1"/>
  <c r="Q26" i="1"/>
  <c r="Q27" i="1"/>
  <c r="T27" i="1" s="1"/>
  <c r="Q28" i="1"/>
  <c r="T28" i="1" s="1"/>
  <c r="Q29" i="1"/>
  <c r="Q30" i="1"/>
  <c r="Q31" i="1"/>
  <c r="T31" i="1" s="1"/>
  <c r="Q32" i="1"/>
  <c r="T32" i="1" s="1"/>
  <c r="Q33" i="1"/>
  <c r="Q34" i="1"/>
  <c r="Q35" i="1"/>
  <c r="T35" i="1" s="1"/>
  <c r="Q36" i="1"/>
  <c r="Q37" i="1"/>
  <c r="Q38" i="1"/>
  <c r="Q39" i="1"/>
  <c r="T39" i="1" s="1"/>
  <c r="Q40" i="1"/>
  <c r="T40" i="1" s="1"/>
  <c r="Q41" i="1"/>
  <c r="Q42" i="1"/>
  <c r="Q43" i="1"/>
  <c r="T43" i="1" s="1"/>
  <c r="Q44" i="1"/>
  <c r="Q45" i="1"/>
  <c r="Q46" i="1"/>
  <c r="Q47" i="1"/>
  <c r="T47" i="1" s="1"/>
  <c r="Q48" i="1"/>
  <c r="T48" i="1" s="1"/>
  <c r="Q49" i="1"/>
  <c r="Q50" i="1"/>
  <c r="Q51" i="1"/>
  <c r="T51" i="1" s="1"/>
  <c r="Q52" i="1"/>
  <c r="Q53" i="1"/>
  <c r="Q54" i="1"/>
  <c r="Q55" i="1"/>
  <c r="T55" i="1" s="1"/>
  <c r="Q56" i="1"/>
  <c r="T56" i="1" s="1"/>
  <c r="Q57" i="1"/>
  <c r="Q58" i="1"/>
  <c r="Q59" i="1"/>
  <c r="T59" i="1" s="1"/>
  <c r="Q60" i="1"/>
  <c r="Q61" i="1"/>
  <c r="Q62" i="1"/>
  <c r="Q63" i="1"/>
  <c r="T63" i="1" s="1"/>
  <c r="Q64" i="1"/>
  <c r="T64" i="1" s="1"/>
  <c r="Q65" i="1"/>
  <c r="Q66" i="1"/>
  <c r="Q2" i="1"/>
  <c r="P106" i="1" l="1"/>
  <c r="P98" i="1"/>
  <c r="P105" i="1"/>
  <c r="P103" i="1"/>
  <c r="P104" i="1"/>
  <c r="P102" i="1"/>
  <c r="P100" i="1"/>
  <c r="T115" i="1"/>
  <c r="T107" i="1"/>
  <c r="T99" i="1"/>
  <c r="T91" i="1"/>
  <c r="T83" i="1"/>
  <c r="T75" i="1"/>
  <c r="S4" i="1"/>
  <c r="T65" i="1"/>
  <c r="T57" i="1"/>
  <c r="T49" i="1"/>
  <c r="T41" i="1"/>
  <c r="T33" i="1"/>
  <c r="T25" i="1"/>
  <c r="T17" i="1"/>
  <c r="T9" i="1"/>
  <c r="S9" i="1"/>
  <c r="T60" i="1"/>
  <c r="T52" i="1"/>
  <c r="T44" i="1"/>
  <c r="T36" i="1"/>
  <c r="S73" i="1"/>
  <c r="T66" i="1"/>
  <c r="T58" i="1"/>
  <c r="T50" i="1"/>
  <c r="T42" i="1"/>
  <c r="T26" i="1"/>
  <c r="T18" i="1"/>
  <c r="T10" i="1"/>
  <c r="S2" i="1"/>
  <c r="S110" i="1"/>
  <c r="S102" i="1"/>
  <c r="S94" i="1"/>
  <c r="S86" i="1"/>
  <c r="S78" i="1"/>
  <c r="S70" i="1"/>
  <c r="S62" i="1"/>
  <c r="S54" i="1"/>
  <c r="S46" i="1"/>
  <c r="S38" i="1"/>
  <c r="S30" i="1"/>
  <c r="S22" i="1"/>
  <c r="S14" i="1"/>
  <c r="S6" i="1"/>
  <c r="T34" i="1"/>
  <c r="T118" i="1"/>
  <c r="T112" i="1"/>
  <c r="T104" i="1"/>
  <c r="T96" i="1"/>
  <c r="T88" i="1"/>
  <c r="T80" i="1"/>
  <c r="T72" i="1"/>
  <c r="T2" i="1"/>
  <c r="T62" i="1"/>
  <c r="T54" i="1"/>
  <c r="T46" i="1"/>
  <c r="T38" i="1"/>
  <c r="T30" i="1"/>
  <c r="T22" i="1"/>
  <c r="T14" i="1"/>
  <c r="T6" i="1"/>
  <c r="S114" i="1"/>
  <c r="S106" i="1"/>
  <c r="S98" i="1"/>
  <c r="S90" i="1"/>
  <c r="S82" i="1"/>
  <c r="S74" i="1"/>
  <c r="S66" i="1"/>
  <c r="S58" i="1"/>
  <c r="S50" i="1"/>
  <c r="S42" i="1"/>
  <c r="S34" i="1"/>
  <c r="S26" i="1"/>
  <c r="S18" i="1"/>
  <c r="S10" i="1"/>
  <c r="T68" i="1"/>
  <c r="T61" i="1"/>
  <c r="T53" i="1"/>
  <c r="T45" i="1"/>
  <c r="T37" i="1"/>
  <c r="T29" i="1"/>
  <c r="T21" i="1"/>
  <c r="T13" i="1"/>
  <c r="T5" i="1"/>
  <c r="S112" i="1"/>
  <c r="S104" i="1"/>
  <c r="S96" i="1"/>
  <c r="S88" i="1"/>
  <c r="S80" i="1"/>
  <c r="S72" i="1"/>
  <c r="S64" i="1"/>
  <c r="S56" i="1"/>
  <c r="S48" i="1"/>
  <c r="S40" i="1"/>
  <c r="S32" i="1"/>
  <c r="S24" i="1"/>
  <c r="S16" i="1"/>
  <c r="S8" i="1"/>
  <c r="S117" i="1"/>
  <c r="S109" i="1"/>
  <c r="S101" i="1"/>
  <c r="S93" i="1"/>
  <c r="S85" i="1"/>
  <c r="S77" i="1"/>
  <c r="S69" i="1"/>
  <c r="S61" i="1"/>
  <c r="S53" i="1"/>
  <c r="S45" i="1"/>
  <c r="S37" i="1"/>
  <c r="S29" i="1"/>
  <c r="S21" i="1"/>
  <c r="S13" i="1"/>
  <c r="S5" i="1"/>
  <c r="T114" i="1"/>
  <c r="T106" i="1"/>
  <c r="T98" i="1"/>
  <c r="T90" i="1"/>
  <c r="T82" i="1"/>
  <c r="T74" i="1"/>
  <c r="S75" i="1"/>
  <c r="S113" i="1"/>
  <c r="S105" i="1"/>
  <c r="S97" i="1"/>
  <c r="S89" i="1"/>
  <c r="S81" i="1"/>
  <c r="S65" i="1"/>
  <c r="S57" i="1"/>
  <c r="S49" i="1"/>
  <c r="S41" i="1"/>
  <c r="S33" i="1"/>
  <c r="S25" i="1"/>
  <c r="S17" i="1"/>
  <c r="T110" i="1"/>
  <c r="T102" i="1"/>
  <c r="T94" i="1"/>
  <c r="T86" i="1"/>
  <c r="T78" i="1"/>
  <c r="T70" i="1"/>
  <c r="T113" i="1"/>
  <c r="T105" i="1"/>
  <c r="T97" i="1"/>
  <c r="T89" i="1"/>
  <c r="T81" i="1"/>
  <c r="T73" i="1"/>
  <c r="T117" i="1"/>
  <c r="T109" i="1"/>
  <c r="T101" i="1"/>
  <c r="T93" i="1"/>
  <c r="T85" i="1"/>
  <c r="T77" i="1"/>
  <c r="T69" i="1"/>
</calcChain>
</file>

<file path=xl/sharedStrings.xml><?xml version="1.0" encoding="utf-8"?>
<sst xmlns="http://schemas.openxmlformats.org/spreadsheetml/2006/main" count="1100" uniqueCount="620">
  <si>
    <t>کد رهگیری</t>
  </si>
  <si>
    <t>نام بانک و شعبه برگشت‌کننده</t>
  </si>
  <si>
    <t>شماره شبا</t>
  </si>
  <si>
    <t>مبلغ برگشت چک</t>
  </si>
  <si>
    <t>تاریخ برگشت</t>
  </si>
  <si>
    <t>بانک ملی ایران - آفرینش تهرانپارس</t>
  </si>
  <si>
    <t>IR8201700000001090178370099411440133</t>
  </si>
  <si>
    <t>1395/12/25</t>
  </si>
  <si>
    <t>1396/05/22</t>
  </si>
  <si>
    <t>بانک ملی ایران - خیابان مقدس اردبیلی</t>
  </si>
  <si>
    <t>IR8201700000001090178370099218366695</t>
  </si>
  <si>
    <t>1394/06/29</t>
  </si>
  <si>
    <t>1394/09/02</t>
  </si>
  <si>
    <t>بانک سپه - سپه تهران -اداره عابربان وخد</t>
  </si>
  <si>
    <t>IR2401500000005658001493110000594741</t>
  </si>
  <si>
    <t>1398/04/22</t>
  </si>
  <si>
    <t>1398/04/25</t>
  </si>
  <si>
    <t>IR2401500000005658001493110000574167</t>
  </si>
  <si>
    <t>1398/08/27</t>
  </si>
  <si>
    <t>1398/09/12</t>
  </si>
  <si>
    <t>IR2401500000005658001493110000594765</t>
  </si>
  <si>
    <t>1398/09/14</t>
  </si>
  <si>
    <t>1398/09/16</t>
  </si>
  <si>
    <t>IR2401500000005658001493110000002806</t>
  </si>
  <si>
    <t>1398/10/21</t>
  </si>
  <si>
    <t>1398/11/14</t>
  </si>
  <si>
    <t>IR2401500000005658001493110000594744</t>
  </si>
  <si>
    <t>1398/10/24</t>
  </si>
  <si>
    <t>1398/11/16</t>
  </si>
  <si>
    <t>IR2401500000005658001493110000002808</t>
  </si>
  <si>
    <t>1398/11/26</t>
  </si>
  <si>
    <t>1398/12/01</t>
  </si>
  <si>
    <t>IR2401500000005658001493110000002822</t>
  </si>
  <si>
    <t>1398/12/10</t>
  </si>
  <si>
    <t>1399/04/16</t>
  </si>
  <si>
    <t>IR2401500000005658001493110000594745</t>
  </si>
  <si>
    <t>1398/12/14</t>
  </si>
  <si>
    <t>1398/12/20</t>
  </si>
  <si>
    <t>IR2401500000005658001493110000594746</t>
  </si>
  <si>
    <t>1399/03/10</t>
  </si>
  <si>
    <t>بانک سپه (قوامین سابق) - شهید قندی</t>
  </si>
  <si>
    <t>IR3805200000152001001196269203080655</t>
  </si>
  <si>
    <t>1393/07/05</t>
  </si>
  <si>
    <t>1393/10/09</t>
  </si>
  <si>
    <t>IR3805200000152001001196269301482827</t>
  </si>
  <si>
    <t>1393/12/03</t>
  </si>
  <si>
    <t>1394/09/03</t>
  </si>
  <si>
    <t>IR3805200000152001001196269203080696</t>
  </si>
  <si>
    <t>1393/12/12</t>
  </si>
  <si>
    <t>1395/02/11</t>
  </si>
  <si>
    <t>IR3805200000152001001196269301482837</t>
  </si>
  <si>
    <t>1394/04/07</t>
  </si>
  <si>
    <t>IR3805200000152001001196269301482849</t>
  </si>
  <si>
    <t>1394/02/02</t>
  </si>
  <si>
    <t>IR3805200000152001001196269301482846</t>
  </si>
  <si>
    <t>1394/02/10</t>
  </si>
  <si>
    <t>IR3805200000152001001196269201004937</t>
  </si>
  <si>
    <t>1394/08/25</t>
  </si>
  <si>
    <t>1394/11/21</t>
  </si>
  <si>
    <t>IR3805200000152001001196269203080700</t>
  </si>
  <si>
    <t>1396/02/20</t>
  </si>
  <si>
    <t>1397/11/14</t>
  </si>
  <si>
    <t>IR3805200000152001001196269203080698</t>
  </si>
  <si>
    <t>1396/04/18</t>
  </si>
  <si>
    <t>1398/01/28</t>
  </si>
  <si>
    <t>IR3805200000152001001196269301482841</t>
  </si>
  <si>
    <t>1394/02/21</t>
  </si>
  <si>
    <t>1394/07/06</t>
  </si>
  <si>
    <t>IR3805200000152001001196269301482828</t>
  </si>
  <si>
    <t>1394/05/18</t>
  </si>
  <si>
    <t>1394/10/19</t>
  </si>
  <si>
    <t>IR3805200000152001001196269203080670</t>
  </si>
  <si>
    <t>1394/05/25</t>
  </si>
  <si>
    <t>IR3805200000152001001196269203080659</t>
  </si>
  <si>
    <t>1394/05/28</t>
  </si>
  <si>
    <t>بانک سپه - پارک لاله</t>
  </si>
  <si>
    <t>IR240150000000565800149311001518696</t>
  </si>
  <si>
    <t>1400/06/28</t>
  </si>
  <si>
    <t>1400/11/06</t>
  </si>
  <si>
    <t>1401/02/18</t>
  </si>
  <si>
    <t>1401/03/17</t>
  </si>
  <si>
    <t>بانک اقتصادنوین - آبادان</t>
  </si>
  <si>
    <t>IR6805501921001091253240010000669137</t>
  </si>
  <si>
    <t>1400/01/17</t>
  </si>
  <si>
    <t>1400/03/25</t>
  </si>
  <si>
    <t>IR6805501921001091253240010000669136</t>
  </si>
  <si>
    <t>1399/10/06</t>
  </si>
  <si>
    <t>1400/05/13</t>
  </si>
  <si>
    <t>IR6805501921001091253240010000669143</t>
  </si>
  <si>
    <t>1399/11/16</t>
  </si>
  <si>
    <t>بانک آینده - مشهد - مرکزی</t>
  </si>
  <si>
    <t>IR6206200000001004213700051012298531</t>
  </si>
  <si>
    <t>1398/11/29</t>
  </si>
  <si>
    <t>1398/12/04</t>
  </si>
  <si>
    <t>IR6206200000001004213700051012298532</t>
  </si>
  <si>
    <t>1398/11/30</t>
  </si>
  <si>
    <t>IR6206200000001004213700051012298533</t>
  </si>
  <si>
    <t>1398/12/26</t>
  </si>
  <si>
    <t>1399/01/18</t>
  </si>
  <si>
    <t>بانک ملی ایران - اقبال</t>
  </si>
  <si>
    <t>IR8201700000001090178370099411440131</t>
  </si>
  <si>
    <t>1396/05/11</t>
  </si>
  <si>
    <t>1396/06/13</t>
  </si>
  <si>
    <t>IR2401500000005658001493110015186944</t>
  </si>
  <si>
    <t>1401/02/04</t>
  </si>
  <si>
    <t>1402/03/21</t>
  </si>
  <si>
    <t>بانک تجارت - کارگر شمالی</t>
  </si>
  <si>
    <t>IR9701800000000001211729760000235002</t>
  </si>
  <si>
    <t>1398/09/06</t>
  </si>
  <si>
    <t>IR9701800000000001211729760000235006</t>
  </si>
  <si>
    <t>1399/01/05</t>
  </si>
  <si>
    <t>1399/04/17</t>
  </si>
  <si>
    <t>IR9701800000000001211729760000235007</t>
  </si>
  <si>
    <t>1399/02/16</t>
  </si>
  <si>
    <t>1399/05/27</t>
  </si>
  <si>
    <t>بانک ملی ایران - میدان پونک</t>
  </si>
  <si>
    <t>IR8201700000001090178370099411440137</t>
  </si>
  <si>
    <t>1396/06/22</t>
  </si>
  <si>
    <t>1397/04/19</t>
  </si>
  <si>
    <t>بانک ملی ایران - گمرک تهران</t>
  </si>
  <si>
    <t>IR8201700000001090178370099113537667</t>
  </si>
  <si>
    <t>1392/12/24</t>
  </si>
  <si>
    <t>1393/10/13</t>
  </si>
  <si>
    <t>IR8201700000001090178370099218366659</t>
  </si>
  <si>
    <t>1394/02/14</t>
  </si>
  <si>
    <t>IR8201700000001090178370099218366669</t>
  </si>
  <si>
    <t>1394/03/25</t>
  </si>
  <si>
    <t>1394/11/25</t>
  </si>
  <si>
    <t>IR8201700000001090178370099411440113</t>
  </si>
  <si>
    <t>1395/09/21</t>
  </si>
  <si>
    <t>1397/03/13</t>
  </si>
  <si>
    <t>IR8201700000001090178370099411440148</t>
  </si>
  <si>
    <t>1395/12/20</t>
  </si>
  <si>
    <t>1398/01/21</t>
  </si>
  <si>
    <t>IR8201700000001090178370099411440149</t>
  </si>
  <si>
    <t>1396/01/24</t>
  </si>
  <si>
    <t>IR8201700000001090178370099218366676</t>
  </si>
  <si>
    <t>1394/04/09</t>
  </si>
  <si>
    <t>IR8201700000001090178370099218366688</t>
  </si>
  <si>
    <t>1394/04/20</t>
  </si>
  <si>
    <t>IR8201700000001090178370099411440130</t>
  </si>
  <si>
    <t>1396/02/03</t>
  </si>
  <si>
    <t>IR8201700000001090178370099411440103</t>
  </si>
  <si>
    <t>1396/02/14</t>
  </si>
  <si>
    <t>IR8201700000001090178370099411440114</t>
  </si>
  <si>
    <t>1395/10/11</t>
  </si>
  <si>
    <t>IR8201700000001090178370099411440106</t>
  </si>
  <si>
    <t>1395/10/15</t>
  </si>
  <si>
    <t>1395/11/23</t>
  </si>
  <si>
    <t>IR8201700000001090178370099411440115</t>
  </si>
  <si>
    <t>1395/11/01</t>
  </si>
  <si>
    <t>IR8201700000001090178370099411440116</t>
  </si>
  <si>
    <t>1395/11/21</t>
  </si>
  <si>
    <t>IR8201700000001090178370099218366677</t>
  </si>
  <si>
    <t>1394/04/03</t>
  </si>
  <si>
    <t>IR8201700000001090178370099218366687</t>
  </si>
  <si>
    <t>1394/04/08</t>
  </si>
  <si>
    <t>IR8201700000001090178370099218366692</t>
  </si>
  <si>
    <t>1394/05/06</t>
  </si>
  <si>
    <t>IR8201700000001090178370099218366689</t>
  </si>
  <si>
    <t>1394/05/10</t>
  </si>
  <si>
    <t>IR8201700000001090178370099218366696</t>
  </si>
  <si>
    <t>1394/06/01</t>
  </si>
  <si>
    <t>IR8201700000001090178370099218366698</t>
  </si>
  <si>
    <t>1394/08/15</t>
  </si>
  <si>
    <t>IR8201700000001090178370099411440135</t>
  </si>
  <si>
    <t>1396/05/21</t>
  </si>
  <si>
    <t>1397/12/14</t>
  </si>
  <si>
    <t>IR8201700000001090178370099411440110</t>
  </si>
  <si>
    <t>1396/07/29</t>
  </si>
  <si>
    <t>1397/11/17</t>
  </si>
  <si>
    <t>بانک صادرات ایران - فلکه اول صادقیه</t>
  </si>
  <si>
    <t>IR4801900000001076657120043018406988</t>
  </si>
  <si>
    <t>1398/08/16</t>
  </si>
  <si>
    <t>1398/09/13</t>
  </si>
  <si>
    <t>IR4801900000001076657120043018406963</t>
  </si>
  <si>
    <t>1398/12/12</t>
  </si>
  <si>
    <t>1399/04/15</t>
  </si>
  <si>
    <t>IR4801900000001076657120043022179026</t>
  </si>
  <si>
    <t>1399/02/10</t>
  </si>
  <si>
    <t>1399/05/22</t>
  </si>
  <si>
    <t>IR4801900000001076657120043022179042</t>
  </si>
  <si>
    <t>1399/03/08</t>
  </si>
  <si>
    <t>IR4801900000001076657120043022179043</t>
  </si>
  <si>
    <t>1399/03/27</t>
  </si>
  <si>
    <t>1399/04/05</t>
  </si>
  <si>
    <t>IR4801900000001076657120043030779759</t>
  </si>
  <si>
    <t>1399/07/13</t>
  </si>
  <si>
    <t>1399/08/20</t>
  </si>
  <si>
    <t>IR4801900000001076657120043030779753</t>
  </si>
  <si>
    <t>1400/05/23</t>
  </si>
  <si>
    <t>IR6805501921001091253240010013970349</t>
  </si>
  <si>
    <t>1395/06/31</t>
  </si>
  <si>
    <t>1398/02/02</t>
  </si>
  <si>
    <t>IR6805501921001091253240010013970345</t>
  </si>
  <si>
    <t>1396/05/23</t>
  </si>
  <si>
    <t>IR6805501921001091253240010013970346</t>
  </si>
  <si>
    <t>1396/06/15</t>
  </si>
  <si>
    <t>IR6805501921001091253240010000518181</t>
  </si>
  <si>
    <t>1399/04/09</t>
  </si>
  <si>
    <t>IR6805501921001091253240010000518185</t>
  </si>
  <si>
    <t>1399/04/10</t>
  </si>
  <si>
    <t>IR6805501921001091253240010000669129</t>
  </si>
  <si>
    <t>1399/08/24</t>
  </si>
  <si>
    <t>IR6805501921001091253240010000669128</t>
  </si>
  <si>
    <t>1399/09/20</t>
  </si>
  <si>
    <t>بانک ملی ایران - لاله زار جنوبی</t>
  </si>
  <si>
    <t>IR8201700000001090178370099411440129</t>
  </si>
  <si>
    <t>1396/07/06</t>
  </si>
  <si>
    <t>بانک صادرات ایران - نبش میترا</t>
  </si>
  <si>
    <t>IR4801900000001076657120040894636173</t>
  </si>
  <si>
    <t>1394/08/05</t>
  </si>
  <si>
    <t>1395/01/07</t>
  </si>
  <si>
    <t>IR4801900000001076657120040928669072</t>
  </si>
  <si>
    <t>1394/10/06</t>
  </si>
  <si>
    <t>IR4801900000001076657120040928669068</t>
  </si>
  <si>
    <t>1394/11/03</t>
  </si>
  <si>
    <t>IR4801900000001076657120040928669073</t>
  </si>
  <si>
    <t>1394/11/05</t>
  </si>
  <si>
    <t>IR4801900000001076657120040928669062</t>
  </si>
  <si>
    <t>1394/12/22</t>
  </si>
  <si>
    <t>1395/02/13</t>
  </si>
  <si>
    <t>IR4801900000001076657120040894636184</t>
  </si>
  <si>
    <t>1394/12/25</t>
  </si>
  <si>
    <t>IR4801900000001076657120040894636200</t>
  </si>
  <si>
    <t>1396/06/26</t>
  </si>
  <si>
    <t>1396/11/14</t>
  </si>
  <si>
    <t>IR4801900000001076657120040928669077</t>
  </si>
  <si>
    <t>1396/10/09</t>
  </si>
  <si>
    <t>1397/10/24</t>
  </si>
  <si>
    <t>IR4801900000001076657120040928669097</t>
  </si>
  <si>
    <t>1395/07/25</t>
  </si>
  <si>
    <t>IR4801900000001076657120040928669093</t>
  </si>
  <si>
    <t>1395/09/01</t>
  </si>
  <si>
    <t>1395/10/07</t>
  </si>
  <si>
    <t>IR4801900000001076657120040928669094</t>
  </si>
  <si>
    <t>1395/10/26</t>
  </si>
  <si>
    <t>1397/07/08</t>
  </si>
  <si>
    <t>IR4801900000001076657120040894636183</t>
  </si>
  <si>
    <t>1395/11/16</t>
  </si>
  <si>
    <t>IR4801900000001076657120040928669071</t>
  </si>
  <si>
    <t>1397/10/22</t>
  </si>
  <si>
    <t>IR4801900000001076657120040155348590</t>
  </si>
  <si>
    <t>1395/11/25</t>
  </si>
  <si>
    <t>IR4801900000001076657120040928669095</t>
  </si>
  <si>
    <t>IR4801900000001076657120040155348589</t>
  </si>
  <si>
    <t>1396/03/20</t>
  </si>
  <si>
    <t>IR2401500000005658001493110015186945</t>
  </si>
  <si>
    <t>1399/06/25</t>
  </si>
  <si>
    <t>1399/08/10</t>
  </si>
  <si>
    <t>IR2401500000005658001493110000212824</t>
  </si>
  <si>
    <t>1399/07/02</t>
  </si>
  <si>
    <t>1399/07/21</t>
  </si>
  <si>
    <t>IR2401500000005658001493110000212814</t>
  </si>
  <si>
    <t>1399/07/14</t>
  </si>
  <si>
    <t>1399/10/14</t>
  </si>
  <si>
    <t>IR2401500000005658001493110015186942</t>
  </si>
  <si>
    <t>1399/08/25</t>
  </si>
  <si>
    <t>1399/09/10</t>
  </si>
  <si>
    <t>IR2401500000005658001493110015186958</t>
  </si>
  <si>
    <t>1399/10/10</t>
  </si>
  <si>
    <t>1399/10/29</t>
  </si>
  <si>
    <t>IR2401500000005658001493110015186959</t>
  </si>
  <si>
    <t>1399/10/20</t>
  </si>
  <si>
    <t>1399/12/24</t>
  </si>
  <si>
    <t>IR2401500000005658001493110015186957</t>
  </si>
  <si>
    <t>1399/09/26</t>
  </si>
  <si>
    <t>IR2401500000005658001493110015186953</t>
  </si>
  <si>
    <t>بانک ملی ایران - خیابان نمازی</t>
  </si>
  <si>
    <t>IR8201700000001090178370099411440109</t>
  </si>
  <si>
    <t>1396/09/27</t>
  </si>
  <si>
    <t>بانک ملی ایران - خیابان دکتر بهشتی</t>
  </si>
  <si>
    <t>IR8201700000001090178370099411440127</t>
  </si>
  <si>
    <t>1395/11/10</t>
  </si>
  <si>
    <t>بانک پاسارگاد - بلوارکشاورز</t>
  </si>
  <si>
    <t>IR200570022301001260140001000020209</t>
  </si>
  <si>
    <t>1389/03/16</t>
  </si>
  <si>
    <t>1391/07/10</t>
  </si>
  <si>
    <t>IR200570022301001260140001000020208</t>
  </si>
  <si>
    <t>1389/03/25</t>
  </si>
  <si>
    <t>1389/03/19</t>
  </si>
  <si>
    <t>1389/03/29</t>
  </si>
  <si>
    <t>1389/04/02</t>
  </si>
  <si>
    <t>IR200570022301001260140001000020099</t>
  </si>
  <si>
    <t>1389/04/22</t>
  </si>
  <si>
    <t>1389/04/23</t>
  </si>
  <si>
    <t>IR2005700223010012601400011064321964</t>
  </si>
  <si>
    <t>1396/04/10</t>
  </si>
  <si>
    <t>1398/01/27</t>
  </si>
  <si>
    <t>بانک آینده - اردبیل</t>
  </si>
  <si>
    <t>IR6206200000001004213700051014365928</t>
  </si>
  <si>
    <t>1400/06/21</t>
  </si>
  <si>
    <t>1400/11/05</t>
  </si>
  <si>
    <t>بانک آینده - الوند</t>
  </si>
  <si>
    <t>IR6206200000001004213700051014365936</t>
  </si>
  <si>
    <t>1400/03/30</t>
  </si>
  <si>
    <t>1400/07/10</t>
  </si>
  <si>
    <t>IR6206200000001004213700051012298545</t>
  </si>
  <si>
    <t>1400/08/17</t>
  </si>
  <si>
    <t>1401/03/18</t>
  </si>
  <si>
    <t>بانک ملی ایران - شهید فهمیده</t>
  </si>
  <si>
    <t>IR8201700000001090178370099411440108</t>
  </si>
  <si>
    <t>1396/06/30</t>
  </si>
  <si>
    <t>1397/12/19</t>
  </si>
  <si>
    <t>IR8201700000001090178370099411440132</t>
  </si>
  <si>
    <t>1396/06/01</t>
  </si>
  <si>
    <t>1396/09/25</t>
  </si>
  <si>
    <t>IR6206200000001004213700051012298534</t>
  </si>
  <si>
    <t>1399/02/27</t>
  </si>
  <si>
    <t>1399/06/03</t>
  </si>
  <si>
    <t>row</t>
  </si>
  <si>
    <t>01401</t>
  </si>
  <si>
    <t>17</t>
  </si>
  <si>
    <t>90689082</t>
  </si>
  <si>
    <t>01457</t>
  </si>
  <si>
    <t>74259118</t>
  </si>
  <si>
    <t>01426</t>
  </si>
  <si>
    <t>15</t>
  </si>
  <si>
    <t>112109674</t>
  </si>
  <si>
    <t>115899484</t>
  </si>
  <si>
    <t>116412427</t>
  </si>
  <si>
    <t>117546626</t>
  </si>
  <si>
    <t>117640205</t>
  </si>
  <si>
    <t>118691981</t>
  </si>
  <si>
    <t>119137071</t>
  </si>
  <si>
    <t>119225727</t>
  </si>
  <si>
    <t>122545776</t>
  </si>
  <si>
    <t>01520</t>
  </si>
  <si>
    <t>52</t>
  </si>
  <si>
    <t>65038934</t>
  </si>
  <si>
    <t>68430528</t>
  </si>
  <si>
    <t>68644098</t>
  </si>
  <si>
    <t>68644116</t>
  </si>
  <si>
    <t>69721213</t>
  </si>
  <si>
    <t>70035326</t>
  </si>
  <si>
    <t>75780463</t>
  </si>
  <si>
    <t>92933098</t>
  </si>
  <si>
    <t>94064404</t>
  </si>
  <si>
    <t>70140995</t>
  </si>
  <si>
    <t>72904727</t>
  </si>
  <si>
    <t>73112532</t>
  </si>
  <si>
    <t>73200960</t>
  </si>
  <si>
    <t>00565</t>
  </si>
  <si>
    <t>137490967</t>
  </si>
  <si>
    <t>143450712</t>
  </si>
  <si>
    <t>19213</t>
  </si>
  <si>
    <t>55</t>
  </si>
  <si>
    <t>132067756</t>
  </si>
  <si>
    <t>129331081</t>
  </si>
  <si>
    <t>130442389</t>
  </si>
  <si>
    <t>10043</t>
  </si>
  <si>
    <t>62</t>
  </si>
  <si>
    <t>118773936</t>
  </si>
  <si>
    <t>118799297</t>
  </si>
  <si>
    <t>119777231</t>
  </si>
  <si>
    <t>00501</t>
  </si>
  <si>
    <t>94859928</t>
  </si>
  <si>
    <t>143144809</t>
  </si>
  <si>
    <t>00325</t>
  </si>
  <si>
    <t>18</t>
  </si>
  <si>
    <t>116206657</t>
  </si>
  <si>
    <t>119977812</t>
  </si>
  <si>
    <t>121655735</t>
  </si>
  <si>
    <t>00615</t>
  </si>
  <si>
    <t>96064261</t>
  </si>
  <si>
    <t>01346</t>
  </si>
  <si>
    <t>61977584</t>
  </si>
  <si>
    <t>70207576</t>
  </si>
  <si>
    <t>77496536</t>
  </si>
  <si>
    <t>88042907</t>
  </si>
  <si>
    <t>90671693</t>
  </si>
  <si>
    <t>91437813</t>
  </si>
  <si>
    <t>71728471</t>
  </si>
  <si>
    <t>71980591</t>
  </si>
  <si>
    <t>91729963</t>
  </si>
  <si>
    <t>91977351</t>
  </si>
  <si>
    <t>88597278</t>
  </si>
  <si>
    <t>88693890</t>
  </si>
  <si>
    <t>89241858</t>
  </si>
  <si>
    <t>89720599</t>
  </si>
  <si>
    <t>71573731</t>
  </si>
  <si>
    <t>71725968</t>
  </si>
  <si>
    <t>72613424</t>
  </si>
  <si>
    <t>72788588</t>
  </si>
  <si>
    <t>73937627</t>
  </si>
  <si>
    <t>75573139</t>
  </si>
  <si>
    <t>95106296</t>
  </si>
  <si>
    <t>97266164</t>
  </si>
  <si>
    <t>00932</t>
  </si>
  <si>
    <t>19</t>
  </si>
  <si>
    <t>115535416</t>
  </si>
  <si>
    <t>119185356</t>
  </si>
  <si>
    <t>121461642</t>
  </si>
  <si>
    <t>122541291</t>
  </si>
  <si>
    <t>123108971</t>
  </si>
  <si>
    <t>126721913</t>
  </si>
  <si>
    <t>136465483</t>
  </si>
  <si>
    <t>85375073</t>
  </si>
  <si>
    <t>95249658</t>
  </si>
  <si>
    <t>96020421</t>
  </si>
  <si>
    <t>123588407</t>
  </si>
  <si>
    <t>123623397</t>
  </si>
  <si>
    <t>127949767</t>
  </si>
  <si>
    <t>128795153</t>
  </si>
  <si>
    <t>00073</t>
  </si>
  <si>
    <t>96572385</t>
  </si>
  <si>
    <t>00882</t>
  </si>
  <si>
    <t>75290624</t>
  </si>
  <si>
    <t>77143888</t>
  </si>
  <si>
    <t>78061939</t>
  </si>
  <si>
    <t>78083212</t>
  </si>
  <si>
    <t>79420082</t>
  </si>
  <si>
    <t>79559665</t>
  </si>
  <si>
    <t>96342574</t>
  </si>
  <si>
    <t>99768070</t>
  </si>
  <si>
    <t>85997598</t>
  </si>
  <si>
    <t>87664244</t>
  </si>
  <si>
    <t>89026685</t>
  </si>
  <si>
    <t>89634756</t>
  </si>
  <si>
    <t>89752252</t>
  </si>
  <si>
    <t>89898766</t>
  </si>
  <si>
    <t>90938442</t>
  </si>
  <si>
    <t>93246351</t>
  </si>
  <si>
    <t>126134244</t>
  </si>
  <si>
    <t>126444963</t>
  </si>
  <si>
    <t>126726549</t>
  </si>
  <si>
    <t>128112138</t>
  </si>
  <si>
    <t>129485237</t>
  </si>
  <si>
    <t>129660005</t>
  </si>
  <si>
    <t>128974542</t>
  </si>
  <si>
    <t>129482439</t>
  </si>
  <si>
    <t>00805</t>
  </si>
  <si>
    <t>99008618</t>
  </si>
  <si>
    <t>00902</t>
  </si>
  <si>
    <t>89514524</t>
  </si>
  <si>
    <t>02234</t>
  </si>
  <si>
    <t>57</t>
  </si>
  <si>
    <t>34659703</t>
  </si>
  <si>
    <t>34851693</t>
  </si>
  <si>
    <t>34851694</t>
  </si>
  <si>
    <t>34869283</t>
  </si>
  <si>
    <t>35125434</t>
  </si>
  <si>
    <t>35242971</t>
  </si>
  <si>
    <t>35242972</t>
  </si>
  <si>
    <t>35285174</t>
  </si>
  <si>
    <t>02000</t>
  </si>
  <si>
    <t>93832573</t>
  </si>
  <si>
    <t>18014</t>
  </si>
  <si>
    <t>137330556</t>
  </si>
  <si>
    <t>02058</t>
  </si>
  <si>
    <t>134013358</t>
  </si>
  <si>
    <t>139138208</t>
  </si>
  <si>
    <t>00342</t>
  </si>
  <si>
    <t>96273886</t>
  </si>
  <si>
    <t>95543708</t>
  </si>
  <si>
    <t>121981647</t>
  </si>
  <si>
    <t>کد بانک</t>
  </si>
  <si>
    <t>کد شعبه برگشت زده</t>
  </si>
  <si>
    <t>تاریخ تامین</t>
  </si>
  <si>
    <t>تاخیر</t>
  </si>
  <si>
    <t>اختلاف ماه</t>
  </si>
  <si>
    <t>ماه</t>
  </si>
  <si>
    <t>سال</t>
  </si>
  <si>
    <t>مجموع ماه از سال</t>
  </si>
  <si>
    <t>سال برگشت</t>
  </si>
  <si>
    <t>ماه برگشت</t>
  </si>
  <si>
    <t>139932580</t>
  </si>
  <si>
    <t>140337184</t>
  </si>
  <si>
    <t>141442589</t>
  </si>
  <si>
    <t>141912986</t>
  </si>
  <si>
    <t>141985543</t>
  </si>
  <si>
    <t>142132738</t>
  </si>
  <si>
    <t>142483210</t>
  </si>
  <si>
    <t>142512376</t>
  </si>
  <si>
    <t>142951782</t>
  </si>
  <si>
    <t>143461608</t>
  </si>
  <si>
    <t>143461725</t>
  </si>
  <si>
    <t>143954835</t>
  </si>
  <si>
    <t>144205097</t>
  </si>
  <si>
    <t>144610183</t>
  </si>
  <si>
    <t>147590667</t>
  </si>
  <si>
    <t>157555557</t>
  </si>
  <si>
    <t>157556087</t>
  </si>
  <si>
    <t>165147071</t>
  </si>
  <si>
    <t>165212744</t>
  </si>
  <si>
    <t>165211396</t>
  </si>
  <si>
    <t>بانک اینده- بلوار دریا</t>
  </si>
  <si>
    <t>بانک سپه-کیان آباد اهواز</t>
  </si>
  <si>
    <t>بانک صادرات- فلکه اول صادقیه</t>
  </si>
  <si>
    <t>بانک اقتصاد نوین- ابادان</t>
  </si>
  <si>
    <t>بانک اینده- زاهدان</t>
  </si>
  <si>
    <t>بانک اینده- الوند</t>
  </si>
  <si>
    <t>بانک اینده- مشهد- مرکزی</t>
  </si>
  <si>
    <t>بانک اینده- رشت</t>
  </si>
  <si>
    <t>بانک اینده- نازی آباد</t>
  </si>
  <si>
    <t>بانک اینده- بیست متری شمشیری</t>
  </si>
  <si>
    <t>بانک سپه- پارک لاله</t>
  </si>
  <si>
    <t>بانک صادرات- مستقل مرکزی- مهندس مفرح</t>
  </si>
  <si>
    <t>بانک اینده- زعفرانیه- فلاحی</t>
  </si>
  <si>
    <t>بانک سپه-ستاد نیرو هوایی ارتش</t>
  </si>
  <si>
    <t>بانک صادرات- سردار جنگل</t>
  </si>
  <si>
    <t>بانک اقتصاد نوین- خیابان امام بوشهر</t>
  </si>
  <si>
    <t>بانک سپه- میدان تجریش</t>
  </si>
  <si>
    <t>بانک اینده-خیابان علامه طباطبایی</t>
  </si>
  <si>
    <t>بانک اینده- مشهد- جمهوری</t>
  </si>
  <si>
    <t>بانک اینده- شهرک راهن</t>
  </si>
  <si>
    <t>IR620620000000100421370005</t>
  </si>
  <si>
    <t>IR240150000000565800149311</t>
  </si>
  <si>
    <t>IR480190000000107665712004</t>
  </si>
  <si>
    <t>IR680550192100109125324001</t>
  </si>
  <si>
    <t>1399/06/31</t>
  </si>
  <si>
    <t>1399/11/07</t>
  </si>
  <si>
    <t>1399/11/11</t>
  </si>
  <si>
    <t>1400/01/22</t>
  </si>
  <si>
    <t>1400/01/29</t>
  </si>
  <si>
    <t>1400/02/10</t>
  </si>
  <si>
    <t>1400/02/18</t>
  </si>
  <si>
    <t>1400/03/02</t>
  </si>
  <si>
    <t>1400/05/05</t>
  </si>
  <si>
    <t>1400/06/05</t>
  </si>
  <si>
    <t>1400/06/15</t>
  </si>
  <si>
    <t>1400/06/31</t>
  </si>
  <si>
    <t>1400/07/02</t>
  </si>
  <si>
    <t>1400/07/15</t>
  </si>
  <si>
    <t>1400/07/25</t>
  </si>
  <si>
    <t>1400/09/09</t>
  </si>
  <si>
    <t>1400/09/29</t>
  </si>
  <si>
    <t>1400/11/14</t>
  </si>
  <si>
    <t>1400/11/26</t>
  </si>
  <si>
    <t>1400/12/03</t>
  </si>
  <si>
    <t>1400/12/11</t>
  </si>
  <si>
    <t>1400/12/12</t>
  </si>
  <si>
    <t>1400/12/17</t>
  </si>
  <si>
    <t>1400/12/26</t>
  </si>
  <si>
    <t>1401/01/27</t>
  </si>
  <si>
    <t>1401/02/13</t>
  </si>
  <si>
    <t>1401/03/03</t>
  </si>
  <si>
    <t>1401/03/07</t>
  </si>
  <si>
    <t>1401/04/01</t>
  </si>
  <si>
    <t>1401/07/20</t>
  </si>
  <si>
    <t>1402/08/22</t>
  </si>
  <si>
    <t>1402/10/15</t>
  </si>
  <si>
    <t>157556482</t>
  </si>
  <si>
    <t>130568284</t>
  </si>
  <si>
    <t>130955548</t>
  </si>
  <si>
    <t>132182470</t>
  </si>
  <si>
    <t>132356875</t>
  </si>
  <si>
    <t>132721440</t>
  </si>
  <si>
    <t>132721366</t>
  </si>
  <si>
    <t>133052669</t>
  </si>
  <si>
    <t>133202619</t>
  </si>
  <si>
    <t>136086246</t>
  </si>
  <si>
    <t>152021108</t>
  </si>
  <si>
    <t>137178497</t>
  </si>
  <si>
    <t>157556824</t>
  </si>
  <si>
    <t>148068631</t>
  </si>
  <si>
    <t>02533</t>
  </si>
  <si>
    <t>01131</t>
  </si>
  <si>
    <t>50017</t>
  </si>
  <si>
    <t>22018</t>
  </si>
  <si>
    <t>02379</t>
  </si>
  <si>
    <t>02266</t>
  </si>
  <si>
    <t>03046</t>
  </si>
  <si>
    <t>02988</t>
  </si>
  <si>
    <t>00742</t>
  </si>
  <si>
    <t>04590</t>
  </si>
  <si>
    <t>15015</t>
  </si>
  <si>
    <t>00192</t>
  </si>
  <si>
    <t>02524</t>
  </si>
  <si>
    <t>10495</t>
  </si>
  <si>
    <t>12386</t>
  </si>
  <si>
    <t>قیمت دلار</t>
  </si>
  <si>
    <t>ارزش دلاری</t>
  </si>
  <si>
    <t>میانگین قیمت دلار</t>
  </si>
  <si>
    <t>اختلاف</t>
  </si>
  <si>
    <t>1404/05/01</t>
  </si>
  <si>
    <t>1404/05/02</t>
  </si>
  <si>
    <t>1404/05/03</t>
  </si>
  <si>
    <t>1404/05/04</t>
  </si>
  <si>
    <t>1404/05/05</t>
  </si>
  <si>
    <t>1404/05/06</t>
  </si>
  <si>
    <t>1404/05/07</t>
  </si>
  <si>
    <t>1404/05/08</t>
  </si>
  <si>
    <t>1404/05/09</t>
  </si>
  <si>
    <t>1404/05/10</t>
  </si>
  <si>
    <t>1404/05/11</t>
  </si>
  <si>
    <t>1404/05/12</t>
  </si>
  <si>
    <t>1404/05/13</t>
  </si>
  <si>
    <t>1404/05/14</t>
  </si>
  <si>
    <t>1404/05/15</t>
  </si>
  <si>
    <t>1404/05/16</t>
  </si>
  <si>
    <t>1404/05/17</t>
  </si>
  <si>
    <t>1404/05/18</t>
  </si>
  <si>
    <t>1404/05/19</t>
  </si>
  <si>
    <t>1404/05/20</t>
  </si>
  <si>
    <t>1404/05/21</t>
  </si>
  <si>
    <t>1404/05/22</t>
  </si>
  <si>
    <t>1404/05/23</t>
  </si>
  <si>
    <t>1404/05/24</t>
  </si>
  <si>
    <t>1404/05/25</t>
  </si>
  <si>
    <t>1404/05/26</t>
  </si>
  <si>
    <t>1404/05/27</t>
  </si>
  <si>
    <t>1404/05/28</t>
  </si>
  <si>
    <t>1404/05/29</t>
  </si>
  <si>
    <t>1404/05/30</t>
  </si>
  <si>
    <t>1404/05/31</t>
  </si>
  <si>
    <t>1404/05/32</t>
  </si>
  <si>
    <t>1404/05/33</t>
  </si>
  <si>
    <t>1404/05/34</t>
  </si>
  <si>
    <t>1404/05/35</t>
  </si>
  <si>
    <t>1404/05/36</t>
  </si>
  <si>
    <t>1404/05/37</t>
  </si>
  <si>
    <t>1404/05/38</t>
  </si>
  <si>
    <t>1404/05/39</t>
  </si>
  <si>
    <t>مبلغ * تاخیر</t>
  </si>
  <si>
    <t>تاخیر در یکماه</t>
  </si>
  <si>
    <t>نرخ تورم میانگین</t>
  </si>
  <si>
    <t>ارزش پول از دست رفته</t>
  </si>
  <si>
    <t>مجموع اختلاف دلاری</t>
  </si>
  <si>
    <t>قیمت دلار امروز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</si>
</sst>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8"/>
      <name val="Calibri"/>
      <family val="2"/>
      <scheme val="minor"/>
    </font>
    <font>
      <sz val="11"/>
      <color rgb="FF333333"/>
      <name val="Arial"/>
      <family val="2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5" fontId="0" fillId="0" borderId="0" xfId="0" applyNumberFormat="1" applyFill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1" fontId="4" fillId="4" borderId="0" xfId="0" applyNumberFormat="1" applyFont="1" applyFill="1" applyAlignment="1">
      <alignment horizontal="center" vertical="center"/>
    </xf>
    <xf numFmtId="165" fontId="0" fillId="4" borderId="0" xfId="0" applyNumberForma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vertical="center" wrapText="1"/>
    </xf>
    <xf numFmtId="3" fontId="5" fillId="5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62"/>
  <sheetViews>
    <sheetView rightToLeft="1" tabSelected="1" topLeftCell="F1" zoomScale="124" zoomScaleNormal="115" workbookViewId="0">
      <pane ySplit="1" topLeftCell="A155" activePane="bottomLeft" state="frozen"/>
      <selection pane="bottomLeft" activeCell="P163" sqref="P163"/>
    </sheetView>
  </sheetViews>
  <sheetFormatPr defaultRowHeight="15" x14ac:dyDescent="0.25"/>
  <cols>
    <col min="1" max="1" width="12.5703125" style="10" customWidth="1"/>
    <col min="2" max="2" width="18" style="11" bestFit="1" customWidth="1"/>
    <col min="3" max="3" width="7.140625" style="11" bestFit="1" customWidth="1"/>
    <col min="4" max="4" width="11" style="11" bestFit="1" customWidth="1"/>
    <col min="5" max="5" width="30.5703125" style="11" bestFit="1" customWidth="1"/>
    <col min="6" max="6" width="39.140625" style="11" customWidth="1"/>
    <col min="7" max="7" width="18.7109375" style="11" customWidth="1"/>
    <col min="8" max="8" width="15.42578125" style="12" bestFit="1" customWidth="1"/>
    <col min="9" max="9" width="15.42578125" style="9" customWidth="1"/>
    <col min="10" max="10" width="15.42578125" style="24" customWidth="1"/>
    <col min="11" max="11" width="7.140625" style="12" customWidth="1"/>
    <col min="12" max="12" width="14.42578125" style="12" bestFit="1" customWidth="1"/>
    <col min="13" max="13" width="13.5703125" style="12" bestFit="1" customWidth="1"/>
    <col min="14" max="14" width="11.140625" style="9" customWidth="1"/>
    <col min="15" max="15" width="14" style="22" hidden="1" customWidth="1"/>
    <col min="16" max="16" width="23.7109375" style="9" customWidth="1"/>
    <col min="17" max="17" width="9" style="11" customWidth="1"/>
    <col min="18" max="18" width="8.5703125" style="11" bestFit="1" customWidth="1"/>
    <col min="19" max="19" width="18.42578125" style="9" bestFit="1" customWidth="1"/>
    <col min="20" max="20" width="11.28515625" style="9" bestFit="1" customWidth="1"/>
    <col min="21" max="21" width="9.42578125" style="11" customWidth="1"/>
    <col min="22" max="22" width="23.140625" style="1" customWidth="1"/>
    <col min="23" max="23" width="12.28515625" style="34" bestFit="1" customWidth="1"/>
    <col min="24" max="16384" width="9.140625" style="1"/>
  </cols>
  <sheetData>
    <row r="1" spans="1:22" x14ac:dyDescent="0.25">
      <c r="A1" s="7" t="s">
        <v>310</v>
      </c>
      <c r="B1" s="8" t="s">
        <v>457</v>
      </c>
      <c r="C1" s="8" t="s">
        <v>456</v>
      </c>
      <c r="D1" s="8" t="s">
        <v>0</v>
      </c>
      <c r="E1" s="2" t="s">
        <v>1</v>
      </c>
      <c r="F1" s="2" t="s">
        <v>2</v>
      </c>
      <c r="G1" s="2" t="s">
        <v>3</v>
      </c>
      <c r="H1" s="3" t="s">
        <v>4</v>
      </c>
      <c r="I1" s="6" t="s">
        <v>573</v>
      </c>
      <c r="J1" s="23" t="s">
        <v>572</v>
      </c>
      <c r="K1" s="4" t="s">
        <v>465</v>
      </c>
      <c r="L1" s="4" t="s">
        <v>464</v>
      </c>
      <c r="M1" s="3" t="s">
        <v>458</v>
      </c>
      <c r="N1" s="16" t="s">
        <v>571</v>
      </c>
      <c r="O1" s="21" t="s">
        <v>572</v>
      </c>
      <c r="P1" s="6" t="s">
        <v>574</v>
      </c>
      <c r="Q1" s="5" t="s">
        <v>461</v>
      </c>
      <c r="R1" s="5" t="s">
        <v>462</v>
      </c>
      <c r="S1" s="6" t="s">
        <v>463</v>
      </c>
      <c r="T1" s="9" t="s">
        <v>460</v>
      </c>
      <c r="U1" s="5" t="s">
        <v>459</v>
      </c>
      <c r="V1" s="33" t="s">
        <v>614</v>
      </c>
    </row>
    <row r="2" spans="1:22" x14ac:dyDescent="0.25">
      <c r="A2" s="10">
        <v>1</v>
      </c>
      <c r="B2" s="11" t="s">
        <v>435</v>
      </c>
      <c r="C2" s="11" t="s">
        <v>436</v>
      </c>
      <c r="D2" s="11" t="s">
        <v>441</v>
      </c>
      <c r="E2" s="11" t="s">
        <v>274</v>
      </c>
      <c r="F2" s="11" t="s">
        <v>278</v>
      </c>
      <c r="G2" s="10">
        <v>15000000</v>
      </c>
      <c r="H2" s="12" t="s">
        <v>282</v>
      </c>
      <c r="I2" s="9">
        <v>10500</v>
      </c>
      <c r="J2" s="20">
        <f t="shared" ref="J2:J33" si="0">G2/I2</f>
        <v>1428.5714285714287</v>
      </c>
      <c r="K2" s="12" t="str">
        <f t="shared" ref="K2:K33" si="1">MID(H2,6,2)</f>
        <v>04</v>
      </c>
      <c r="L2" s="12" t="str">
        <f t="shared" ref="L2:L33" si="2">LEFT(H2,4)</f>
        <v>1389</v>
      </c>
      <c r="M2" s="12" t="s">
        <v>277</v>
      </c>
      <c r="N2" s="9">
        <v>11000</v>
      </c>
      <c r="O2" s="22">
        <f t="shared" ref="O2:O33" si="3">G2/N2</f>
        <v>1363.6363636363637</v>
      </c>
      <c r="P2" s="9">
        <f t="shared" ref="P2:P33" si="4">J2-O2</f>
        <v>64.935064935064929</v>
      </c>
      <c r="Q2" s="11" t="str">
        <f t="shared" ref="Q2:Q33" si="5">MID(M2,6,2)</f>
        <v>07</v>
      </c>
      <c r="R2" s="11" t="str">
        <f t="shared" ref="R2:R33" si="6">LEFT(M2,4)</f>
        <v>1391</v>
      </c>
      <c r="S2" s="9">
        <f t="shared" ref="S2:S33" si="7">(R2-L2)*12</f>
        <v>24</v>
      </c>
      <c r="T2" s="9">
        <f t="shared" ref="T2:T33" si="8">IF(Q2&gt;=K2,Q2-K2,K2-Q2)</f>
        <v>3</v>
      </c>
      <c r="U2" s="9">
        <v>27</v>
      </c>
      <c r="V2" s="1">
        <f>U2*G2</f>
        <v>405000000</v>
      </c>
    </row>
    <row r="3" spans="1:22" x14ac:dyDescent="0.25">
      <c r="A3" s="10">
        <v>2</v>
      </c>
      <c r="B3" s="11" t="s">
        <v>435</v>
      </c>
      <c r="C3" s="11" t="s">
        <v>436</v>
      </c>
      <c r="D3" s="11" t="s">
        <v>439</v>
      </c>
      <c r="E3" s="11" t="s">
        <v>274</v>
      </c>
      <c r="F3" s="11" t="s">
        <v>275</v>
      </c>
      <c r="G3" s="10">
        <v>9000000</v>
      </c>
      <c r="H3" s="12" t="s">
        <v>280</v>
      </c>
      <c r="I3" s="9">
        <v>10500</v>
      </c>
      <c r="J3" s="20">
        <f t="shared" si="0"/>
        <v>857.14285714285711</v>
      </c>
      <c r="K3" s="12" t="str">
        <f t="shared" si="1"/>
        <v>03</v>
      </c>
      <c r="L3" s="12" t="str">
        <f t="shared" si="2"/>
        <v>1389</v>
      </c>
      <c r="M3" s="12" t="s">
        <v>277</v>
      </c>
      <c r="N3" s="9">
        <v>11000</v>
      </c>
      <c r="O3" s="22">
        <f t="shared" si="3"/>
        <v>818.18181818181813</v>
      </c>
      <c r="P3" s="9">
        <f t="shared" si="4"/>
        <v>38.96103896103898</v>
      </c>
      <c r="Q3" s="11" t="str">
        <f t="shared" si="5"/>
        <v>07</v>
      </c>
      <c r="R3" s="11" t="str">
        <f t="shared" si="6"/>
        <v>1391</v>
      </c>
      <c r="S3" s="9">
        <f t="shared" si="7"/>
        <v>24</v>
      </c>
      <c r="T3" s="9">
        <f t="shared" si="8"/>
        <v>4</v>
      </c>
      <c r="U3" s="9">
        <v>28</v>
      </c>
      <c r="V3" s="1">
        <f t="shared" ref="V3:V66" si="9">U3*G3</f>
        <v>252000000</v>
      </c>
    </row>
    <row r="4" spans="1:22" x14ac:dyDescent="0.25">
      <c r="A4" s="10">
        <v>3</v>
      </c>
      <c r="B4" s="11" t="s">
        <v>435</v>
      </c>
      <c r="C4" s="11" t="s">
        <v>436</v>
      </c>
      <c r="D4" s="11" t="s">
        <v>438</v>
      </c>
      <c r="E4" s="11" t="s">
        <v>274</v>
      </c>
      <c r="F4" s="11" t="s">
        <v>278</v>
      </c>
      <c r="G4" s="10">
        <v>7000000</v>
      </c>
      <c r="H4" s="12" t="s">
        <v>279</v>
      </c>
      <c r="I4" s="9">
        <v>10500</v>
      </c>
      <c r="J4" s="20">
        <f t="shared" si="0"/>
        <v>666.66666666666663</v>
      </c>
      <c r="K4" s="12" t="str">
        <f t="shared" si="1"/>
        <v>03</v>
      </c>
      <c r="L4" s="12" t="str">
        <f t="shared" si="2"/>
        <v>1389</v>
      </c>
      <c r="M4" s="12" t="s">
        <v>277</v>
      </c>
      <c r="N4" s="9">
        <v>11000</v>
      </c>
      <c r="O4" s="22">
        <f t="shared" si="3"/>
        <v>636.36363636363637</v>
      </c>
      <c r="P4" s="9">
        <f t="shared" si="4"/>
        <v>30.303030303030255</v>
      </c>
      <c r="Q4" s="11" t="str">
        <f t="shared" si="5"/>
        <v>07</v>
      </c>
      <c r="R4" s="11" t="str">
        <f t="shared" si="6"/>
        <v>1391</v>
      </c>
      <c r="S4" s="9">
        <f t="shared" si="7"/>
        <v>24</v>
      </c>
      <c r="T4" s="9">
        <f t="shared" si="8"/>
        <v>4</v>
      </c>
      <c r="U4" s="9">
        <v>28</v>
      </c>
      <c r="V4" s="1">
        <f t="shared" si="9"/>
        <v>196000000</v>
      </c>
    </row>
    <row r="5" spans="1:22" x14ac:dyDescent="0.25">
      <c r="A5" s="10">
        <v>4</v>
      </c>
      <c r="B5" s="11" t="s">
        <v>435</v>
      </c>
      <c r="C5" s="11" t="s">
        <v>436</v>
      </c>
      <c r="D5" s="11" t="s">
        <v>444</v>
      </c>
      <c r="E5" s="11" t="s">
        <v>274</v>
      </c>
      <c r="F5" s="11" t="s">
        <v>275</v>
      </c>
      <c r="G5" s="10">
        <v>4450000</v>
      </c>
      <c r="H5" s="12" t="s">
        <v>285</v>
      </c>
      <c r="I5" s="9">
        <v>10500</v>
      </c>
      <c r="J5" s="20">
        <f t="shared" si="0"/>
        <v>423.8095238095238</v>
      </c>
      <c r="K5" s="12" t="str">
        <f t="shared" si="1"/>
        <v>04</v>
      </c>
      <c r="L5" s="12" t="str">
        <f t="shared" si="2"/>
        <v>1389</v>
      </c>
      <c r="M5" s="12" t="s">
        <v>277</v>
      </c>
      <c r="N5" s="9">
        <v>11000</v>
      </c>
      <c r="O5" s="22">
        <f t="shared" si="3"/>
        <v>404.54545454545456</v>
      </c>
      <c r="P5" s="9">
        <f t="shared" si="4"/>
        <v>19.264069264069235</v>
      </c>
      <c r="Q5" s="11" t="str">
        <f t="shared" si="5"/>
        <v>07</v>
      </c>
      <c r="R5" s="11" t="str">
        <f t="shared" si="6"/>
        <v>1391</v>
      </c>
      <c r="S5" s="9">
        <f t="shared" si="7"/>
        <v>24</v>
      </c>
      <c r="T5" s="9">
        <f t="shared" si="8"/>
        <v>3</v>
      </c>
      <c r="U5" s="9">
        <v>27</v>
      </c>
      <c r="V5" s="1">
        <f t="shared" si="9"/>
        <v>120150000</v>
      </c>
    </row>
    <row r="6" spans="1:22" x14ac:dyDescent="0.25">
      <c r="A6" s="10">
        <v>5</v>
      </c>
      <c r="B6" s="11" t="s">
        <v>435</v>
      </c>
      <c r="C6" s="11" t="s">
        <v>436</v>
      </c>
      <c r="D6" s="11" t="s">
        <v>437</v>
      </c>
      <c r="E6" s="11" t="s">
        <v>274</v>
      </c>
      <c r="F6" s="11" t="s">
        <v>275</v>
      </c>
      <c r="G6" s="10">
        <v>4400000</v>
      </c>
      <c r="H6" s="12" t="s">
        <v>276</v>
      </c>
      <c r="I6" s="9">
        <v>10500</v>
      </c>
      <c r="J6" s="20">
        <f t="shared" si="0"/>
        <v>419.04761904761904</v>
      </c>
      <c r="K6" s="12" t="str">
        <f t="shared" si="1"/>
        <v>03</v>
      </c>
      <c r="L6" s="12" t="str">
        <f t="shared" si="2"/>
        <v>1389</v>
      </c>
      <c r="M6" s="12" t="s">
        <v>277</v>
      </c>
      <c r="N6" s="9">
        <v>11000</v>
      </c>
      <c r="O6" s="22">
        <f t="shared" si="3"/>
        <v>400</v>
      </c>
      <c r="P6" s="9">
        <f t="shared" si="4"/>
        <v>19.047619047619037</v>
      </c>
      <c r="Q6" s="11" t="str">
        <f t="shared" si="5"/>
        <v>07</v>
      </c>
      <c r="R6" s="11" t="str">
        <f t="shared" si="6"/>
        <v>1391</v>
      </c>
      <c r="S6" s="9">
        <f t="shared" si="7"/>
        <v>24</v>
      </c>
      <c r="T6" s="9">
        <f t="shared" si="8"/>
        <v>4</v>
      </c>
      <c r="U6" s="9">
        <v>28</v>
      </c>
      <c r="V6" s="1">
        <f t="shared" si="9"/>
        <v>123200000</v>
      </c>
    </row>
    <row r="7" spans="1:22" x14ac:dyDescent="0.25">
      <c r="A7" s="10">
        <v>6</v>
      </c>
      <c r="B7" s="11" t="s">
        <v>435</v>
      </c>
      <c r="C7" s="11" t="s">
        <v>436</v>
      </c>
      <c r="D7" s="11" t="s">
        <v>440</v>
      </c>
      <c r="E7" s="11" t="s">
        <v>274</v>
      </c>
      <c r="F7" s="11" t="s">
        <v>278</v>
      </c>
      <c r="G7" s="10">
        <v>3500000</v>
      </c>
      <c r="H7" s="12" t="s">
        <v>281</v>
      </c>
      <c r="I7" s="9">
        <v>10500</v>
      </c>
      <c r="J7" s="20">
        <f t="shared" si="0"/>
        <v>333.33333333333331</v>
      </c>
      <c r="K7" s="12" t="str">
        <f t="shared" si="1"/>
        <v>03</v>
      </c>
      <c r="L7" s="12" t="str">
        <f t="shared" si="2"/>
        <v>1389</v>
      </c>
      <c r="M7" s="12" t="s">
        <v>277</v>
      </c>
      <c r="N7" s="9">
        <v>11000</v>
      </c>
      <c r="O7" s="22">
        <f t="shared" si="3"/>
        <v>318.18181818181819</v>
      </c>
      <c r="P7" s="9">
        <f t="shared" si="4"/>
        <v>15.151515151515127</v>
      </c>
      <c r="Q7" s="11" t="str">
        <f t="shared" si="5"/>
        <v>07</v>
      </c>
      <c r="R7" s="11" t="str">
        <f t="shared" si="6"/>
        <v>1391</v>
      </c>
      <c r="S7" s="9">
        <f t="shared" si="7"/>
        <v>24</v>
      </c>
      <c r="T7" s="9">
        <f t="shared" si="8"/>
        <v>4</v>
      </c>
      <c r="U7" s="9">
        <v>28</v>
      </c>
      <c r="V7" s="1">
        <f t="shared" si="9"/>
        <v>98000000</v>
      </c>
    </row>
    <row r="8" spans="1:22" x14ac:dyDescent="0.25">
      <c r="A8" s="10">
        <v>7</v>
      </c>
      <c r="B8" s="11" t="s">
        <v>435</v>
      </c>
      <c r="C8" s="11" t="s">
        <v>436</v>
      </c>
      <c r="D8" s="11" t="s">
        <v>442</v>
      </c>
      <c r="E8" s="11" t="s">
        <v>274</v>
      </c>
      <c r="F8" s="11" t="s">
        <v>283</v>
      </c>
      <c r="G8" s="10">
        <v>3000000</v>
      </c>
      <c r="H8" s="12" t="s">
        <v>284</v>
      </c>
      <c r="I8" s="9">
        <v>10500</v>
      </c>
      <c r="J8" s="20">
        <f t="shared" si="0"/>
        <v>285.71428571428572</v>
      </c>
      <c r="K8" s="12" t="str">
        <f t="shared" si="1"/>
        <v>04</v>
      </c>
      <c r="L8" s="12" t="str">
        <f t="shared" si="2"/>
        <v>1389</v>
      </c>
      <c r="M8" s="12" t="s">
        <v>277</v>
      </c>
      <c r="N8" s="9">
        <v>11000</v>
      </c>
      <c r="O8" s="22">
        <f t="shared" si="3"/>
        <v>272.72727272727275</v>
      </c>
      <c r="P8" s="9">
        <f t="shared" si="4"/>
        <v>12.987012987012974</v>
      </c>
      <c r="Q8" s="11" t="str">
        <f t="shared" si="5"/>
        <v>07</v>
      </c>
      <c r="R8" s="11" t="str">
        <f t="shared" si="6"/>
        <v>1391</v>
      </c>
      <c r="S8" s="9">
        <f t="shared" si="7"/>
        <v>24</v>
      </c>
      <c r="T8" s="9">
        <f t="shared" si="8"/>
        <v>3</v>
      </c>
      <c r="U8" s="9">
        <v>27</v>
      </c>
      <c r="V8" s="1">
        <f t="shared" si="9"/>
        <v>81000000</v>
      </c>
    </row>
    <row r="9" spans="1:22" x14ac:dyDescent="0.25">
      <c r="A9" s="10">
        <v>8</v>
      </c>
      <c r="B9" s="11" t="s">
        <v>435</v>
      </c>
      <c r="C9" s="11" t="s">
        <v>436</v>
      </c>
      <c r="D9" s="11" t="s">
        <v>443</v>
      </c>
      <c r="E9" s="11" t="s">
        <v>274</v>
      </c>
      <c r="F9" s="11" t="s">
        <v>275</v>
      </c>
      <c r="G9" s="10">
        <v>3000000</v>
      </c>
      <c r="H9" s="12" t="s">
        <v>284</v>
      </c>
      <c r="I9" s="9">
        <v>10500</v>
      </c>
      <c r="J9" s="20">
        <f t="shared" si="0"/>
        <v>285.71428571428572</v>
      </c>
      <c r="K9" s="12" t="str">
        <f t="shared" si="1"/>
        <v>04</v>
      </c>
      <c r="L9" s="12" t="str">
        <f t="shared" si="2"/>
        <v>1389</v>
      </c>
      <c r="M9" s="12" t="s">
        <v>277</v>
      </c>
      <c r="N9" s="9">
        <v>11000</v>
      </c>
      <c r="O9" s="22">
        <f t="shared" si="3"/>
        <v>272.72727272727275</v>
      </c>
      <c r="P9" s="9">
        <f t="shared" si="4"/>
        <v>12.987012987012974</v>
      </c>
      <c r="Q9" s="11" t="str">
        <f t="shared" si="5"/>
        <v>07</v>
      </c>
      <c r="R9" s="11" t="str">
        <f t="shared" si="6"/>
        <v>1391</v>
      </c>
      <c r="S9" s="9">
        <f t="shared" si="7"/>
        <v>24</v>
      </c>
      <c r="T9" s="9">
        <f t="shared" si="8"/>
        <v>3</v>
      </c>
      <c r="U9" s="9">
        <v>27</v>
      </c>
      <c r="V9" s="1">
        <f t="shared" si="9"/>
        <v>81000000</v>
      </c>
    </row>
    <row r="10" spans="1:22" x14ac:dyDescent="0.25">
      <c r="A10" s="10">
        <v>9</v>
      </c>
      <c r="B10" s="11" t="s">
        <v>327</v>
      </c>
      <c r="C10" s="11" t="s">
        <v>328</v>
      </c>
      <c r="D10" s="11" t="s">
        <v>329</v>
      </c>
      <c r="E10" s="11" t="s">
        <v>40</v>
      </c>
      <c r="F10" s="11" t="s">
        <v>41</v>
      </c>
      <c r="G10" s="10">
        <v>110840000</v>
      </c>
      <c r="H10" s="12" t="s">
        <v>42</v>
      </c>
      <c r="I10" s="9">
        <v>32000</v>
      </c>
      <c r="J10" s="20">
        <f t="shared" si="0"/>
        <v>3463.75</v>
      </c>
      <c r="K10" s="12" t="str">
        <f t="shared" si="1"/>
        <v>07</v>
      </c>
      <c r="L10" s="12" t="str">
        <f t="shared" si="2"/>
        <v>1393</v>
      </c>
      <c r="M10" s="12" t="s">
        <v>43</v>
      </c>
      <c r="N10" s="9">
        <v>32000</v>
      </c>
      <c r="O10" s="22">
        <f t="shared" si="3"/>
        <v>3463.75</v>
      </c>
      <c r="P10" s="9">
        <f t="shared" si="4"/>
        <v>0</v>
      </c>
      <c r="Q10" s="11" t="str">
        <f t="shared" si="5"/>
        <v>10</v>
      </c>
      <c r="R10" s="11" t="str">
        <f t="shared" si="6"/>
        <v>1393</v>
      </c>
      <c r="S10" s="9">
        <f t="shared" si="7"/>
        <v>0</v>
      </c>
      <c r="T10" s="9">
        <f t="shared" si="8"/>
        <v>3</v>
      </c>
      <c r="U10" s="9">
        <v>3</v>
      </c>
      <c r="V10" s="1">
        <f t="shared" si="9"/>
        <v>332520000</v>
      </c>
    </row>
    <row r="11" spans="1:22" x14ac:dyDescent="0.25">
      <c r="A11" s="10">
        <v>10</v>
      </c>
      <c r="B11" s="11" t="s">
        <v>365</v>
      </c>
      <c r="C11" s="11" t="s">
        <v>312</v>
      </c>
      <c r="D11" s="11" t="s">
        <v>366</v>
      </c>
      <c r="E11" s="11" t="s">
        <v>119</v>
      </c>
      <c r="F11" s="11" t="s">
        <v>120</v>
      </c>
      <c r="G11" s="10">
        <v>100000000</v>
      </c>
      <c r="H11" s="12" t="s">
        <v>121</v>
      </c>
      <c r="I11" s="9">
        <v>29200</v>
      </c>
      <c r="J11" s="20">
        <f t="shared" si="0"/>
        <v>3424.6575342465753</v>
      </c>
      <c r="K11" s="12" t="str">
        <f t="shared" si="1"/>
        <v>12</v>
      </c>
      <c r="L11" s="12" t="str">
        <f t="shared" si="2"/>
        <v>1392</v>
      </c>
      <c r="M11" s="12" t="s">
        <v>122</v>
      </c>
      <c r="N11" s="9">
        <v>32000</v>
      </c>
      <c r="O11" s="22">
        <f t="shared" si="3"/>
        <v>3125</v>
      </c>
      <c r="P11" s="9">
        <f t="shared" si="4"/>
        <v>299.65753424657532</v>
      </c>
      <c r="Q11" s="11" t="str">
        <f t="shared" si="5"/>
        <v>10</v>
      </c>
      <c r="R11" s="11" t="str">
        <f t="shared" si="6"/>
        <v>1393</v>
      </c>
      <c r="S11" s="9">
        <f t="shared" si="7"/>
        <v>12</v>
      </c>
      <c r="T11" s="9">
        <f t="shared" si="8"/>
        <v>2</v>
      </c>
      <c r="U11" s="9">
        <v>14</v>
      </c>
      <c r="V11" s="1">
        <f t="shared" si="9"/>
        <v>1400000000</v>
      </c>
    </row>
    <row r="12" spans="1:22" x14ac:dyDescent="0.25">
      <c r="A12" s="10">
        <v>11</v>
      </c>
      <c r="B12" s="11" t="s">
        <v>327</v>
      </c>
      <c r="C12" s="11" t="s">
        <v>328</v>
      </c>
      <c r="D12" s="11" t="s">
        <v>333</v>
      </c>
      <c r="E12" s="11" t="s">
        <v>40</v>
      </c>
      <c r="F12" s="11" t="s">
        <v>52</v>
      </c>
      <c r="G12" s="10">
        <v>1610000000</v>
      </c>
      <c r="H12" s="12" t="s">
        <v>53</v>
      </c>
      <c r="I12" s="9">
        <v>34500</v>
      </c>
      <c r="J12" s="20">
        <f t="shared" si="0"/>
        <v>46666.666666666664</v>
      </c>
      <c r="K12" s="12" t="str">
        <f t="shared" si="1"/>
        <v>02</v>
      </c>
      <c r="L12" s="12" t="str">
        <f t="shared" si="2"/>
        <v>1394</v>
      </c>
      <c r="M12" s="12" t="s">
        <v>51</v>
      </c>
      <c r="N12" s="9">
        <v>34500</v>
      </c>
      <c r="O12" s="22">
        <f t="shared" si="3"/>
        <v>46666.666666666664</v>
      </c>
      <c r="P12" s="9">
        <f t="shared" si="4"/>
        <v>0</v>
      </c>
      <c r="Q12" s="11" t="str">
        <f t="shared" si="5"/>
        <v>04</v>
      </c>
      <c r="R12" s="11" t="str">
        <f t="shared" si="6"/>
        <v>1394</v>
      </c>
      <c r="S12" s="9">
        <f t="shared" si="7"/>
        <v>0</v>
      </c>
      <c r="T12" s="9">
        <f t="shared" si="8"/>
        <v>2</v>
      </c>
      <c r="U12" s="9">
        <v>2</v>
      </c>
      <c r="V12" s="1">
        <f t="shared" si="9"/>
        <v>3220000000</v>
      </c>
    </row>
    <row r="13" spans="1:22" x14ac:dyDescent="0.25">
      <c r="A13" s="10">
        <v>12</v>
      </c>
      <c r="B13" s="11" t="s">
        <v>327</v>
      </c>
      <c r="C13" s="11" t="s">
        <v>328</v>
      </c>
      <c r="D13" s="11" t="s">
        <v>334</v>
      </c>
      <c r="E13" s="11" t="s">
        <v>40</v>
      </c>
      <c r="F13" s="11" t="s">
        <v>54</v>
      </c>
      <c r="G13" s="10">
        <v>37000000</v>
      </c>
      <c r="H13" s="12" t="s">
        <v>55</v>
      </c>
      <c r="I13" s="9">
        <v>34500</v>
      </c>
      <c r="J13" s="20">
        <f t="shared" si="0"/>
        <v>1072.463768115942</v>
      </c>
      <c r="K13" s="12" t="str">
        <f t="shared" si="1"/>
        <v>02</v>
      </c>
      <c r="L13" s="12" t="str">
        <f t="shared" si="2"/>
        <v>1394</v>
      </c>
      <c r="M13" s="12" t="s">
        <v>51</v>
      </c>
      <c r="N13" s="9">
        <v>34500</v>
      </c>
      <c r="O13" s="22">
        <f t="shared" si="3"/>
        <v>1072.463768115942</v>
      </c>
      <c r="P13" s="9">
        <f t="shared" si="4"/>
        <v>0</v>
      </c>
      <c r="Q13" s="11" t="str">
        <f t="shared" si="5"/>
        <v>04</v>
      </c>
      <c r="R13" s="11" t="str">
        <f t="shared" si="6"/>
        <v>1394</v>
      </c>
      <c r="S13" s="9">
        <f t="shared" si="7"/>
        <v>0</v>
      </c>
      <c r="T13" s="9">
        <f t="shared" si="8"/>
        <v>2</v>
      </c>
      <c r="U13" s="9">
        <v>2</v>
      </c>
      <c r="V13" s="1">
        <f t="shared" si="9"/>
        <v>74000000</v>
      </c>
    </row>
    <row r="14" spans="1:22" x14ac:dyDescent="0.25">
      <c r="A14" s="10">
        <v>13</v>
      </c>
      <c r="B14" s="11" t="s">
        <v>327</v>
      </c>
      <c r="C14" s="11" t="s">
        <v>328</v>
      </c>
      <c r="D14" s="11" t="s">
        <v>332</v>
      </c>
      <c r="E14" s="11" t="s">
        <v>40</v>
      </c>
      <c r="F14" s="11" t="s">
        <v>50</v>
      </c>
      <c r="G14" s="10">
        <v>29000000</v>
      </c>
      <c r="H14" s="12" t="s">
        <v>48</v>
      </c>
      <c r="I14" s="9">
        <v>32000</v>
      </c>
      <c r="J14" s="20">
        <f t="shared" si="0"/>
        <v>906.25</v>
      </c>
      <c r="K14" s="12" t="str">
        <f t="shared" si="1"/>
        <v>12</v>
      </c>
      <c r="L14" s="12" t="str">
        <f t="shared" si="2"/>
        <v>1393</v>
      </c>
      <c r="M14" s="12" t="s">
        <v>51</v>
      </c>
      <c r="N14" s="9">
        <v>34500</v>
      </c>
      <c r="O14" s="22">
        <f t="shared" si="3"/>
        <v>840.5797101449275</v>
      </c>
      <c r="P14" s="9">
        <f t="shared" si="4"/>
        <v>65.670289855072497</v>
      </c>
      <c r="Q14" s="11" t="str">
        <f t="shared" si="5"/>
        <v>04</v>
      </c>
      <c r="R14" s="11" t="str">
        <f t="shared" si="6"/>
        <v>1394</v>
      </c>
      <c r="S14" s="9">
        <f t="shared" si="7"/>
        <v>12</v>
      </c>
      <c r="T14" s="9">
        <f t="shared" si="8"/>
        <v>8</v>
      </c>
      <c r="U14" s="9">
        <v>20</v>
      </c>
      <c r="V14" s="1">
        <f t="shared" si="9"/>
        <v>580000000</v>
      </c>
    </row>
    <row r="15" spans="1:22" x14ac:dyDescent="0.25">
      <c r="A15" s="10">
        <v>14</v>
      </c>
      <c r="B15" s="11" t="s">
        <v>327</v>
      </c>
      <c r="C15" s="11" t="s">
        <v>328</v>
      </c>
      <c r="D15" s="11" t="s">
        <v>338</v>
      </c>
      <c r="E15" s="11" t="s">
        <v>40</v>
      </c>
      <c r="F15" s="11" t="s">
        <v>65</v>
      </c>
      <c r="G15" s="10">
        <v>350000000</v>
      </c>
      <c r="H15" s="12" t="s">
        <v>66</v>
      </c>
      <c r="I15" s="9">
        <v>34500</v>
      </c>
      <c r="J15" s="20">
        <f t="shared" si="0"/>
        <v>10144.927536231884</v>
      </c>
      <c r="K15" s="12" t="str">
        <f t="shared" si="1"/>
        <v>02</v>
      </c>
      <c r="L15" s="12" t="str">
        <f t="shared" si="2"/>
        <v>1394</v>
      </c>
      <c r="M15" s="12" t="s">
        <v>67</v>
      </c>
      <c r="N15" s="9">
        <v>34500</v>
      </c>
      <c r="O15" s="22">
        <f t="shared" si="3"/>
        <v>10144.927536231884</v>
      </c>
      <c r="P15" s="9">
        <f t="shared" si="4"/>
        <v>0</v>
      </c>
      <c r="Q15" s="11" t="str">
        <f t="shared" si="5"/>
        <v>07</v>
      </c>
      <c r="R15" s="11" t="str">
        <f t="shared" si="6"/>
        <v>1394</v>
      </c>
      <c r="S15" s="9">
        <f t="shared" si="7"/>
        <v>0</v>
      </c>
      <c r="T15" s="9">
        <f t="shared" si="8"/>
        <v>5</v>
      </c>
      <c r="U15" s="9">
        <v>5</v>
      </c>
      <c r="V15" s="1">
        <f t="shared" si="9"/>
        <v>1750000000</v>
      </c>
    </row>
    <row r="16" spans="1:22" x14ac:dyDescent="0.25">
      <c r="A16" s="10">
        <v>15</v>
      </c>
      <c r="B16" s="11" t="s">
        <v>327</v>
      </c>
      <c r="C16" s="11" t="s">
        <v>328</v>
      </c>
      <c r="D16" s="11" t="s">
        <v>340</v>
      </c>
      <c r="E16" s="11" t="s">
        <v>40</v>
      </c>
      <c r="F16" s="11" t="s">
        <v>71</v>
      </c>
      <c r="G16" s="10">
        <v>52650000</v>
      </c>
      <c r="H16" s="12" t="s">
        <v>72</v>
      </c>
      <c r="I16" s="9">
        <v>34500</v>
      </c>
      <c r="J16" s="20">
        <f t="shared" si="0"/>
        <v>1526.0869565217392</v>
      </c>
      <c r="K16" s="12" t="str">
        <f t="shared" si="1"/>
        <v>05</v>
      </c>
      <c r="L16" s="12" t="str">
        <f t="shared" si="2"/>
        <v>1394</v>
      </c>
      <c r="M16" s="12" t="s">
        <v>67</v>
      </c>
      <c r="N16" s="9">
        <v>34500</v>
      </c>
      <c r="O16" s="22">
        <f t="shared" si="3"/>
        <v>1526.0869565217392</v>
      </c>
      <c r="P16" s="9">
        <f t="shared" si="4"/>
        <v>0</v>
      </c>
      <c r="Q16" s="11" t="str">
        <f t="shared" si="5"/>
        <v>07</v>
      </c>
      <c r="R16" s="11" t="str">
        <f t="shared" si="6"/>
        <v>1394</v>
      </c>
      <c r="S16" s="9">
        <f t="shared" si="7"/>
        <v>0</v>
      </c>
      <c r="T16" s="9">
        <f t="shared" si="8"/>
        <v>2</v>
      </c>
      <c r="U16" s="9">
        <v>2</v>
      </c>
      <c r="V16" s="1">
        <f t="shared" si="9"/>
        <v>105300000</v>
      </c>
    </row>
    <row r="17" spans="1:22" x14ac:dyDescent="0.25">
      <c r="A17" s="10">
        <v>16</v>
      </c>
      <c r="B17" s="11" t="s">
        <v>314</v>
      </c>
      <c r="C17" s="11" t="s">
        <v>312</v>
      </c>
      <c r="D17" s="11" t="s">
        <v>315</v>
      </c>
      <c r="E17" s="11" t="s">
        <v>9</v>
      </c>
      <c r="F17" s="11" t="s">
        <v>10</v>
      </c>
      <c r="G17" s="10">
        <v>2310000000</v>
      </c>
      <c r="H17" s="12" t="s">
        <v>11</v>
      </c>
      <c r="I17" s="9">
        <v>34500</v>
      </c>
      <c r="J17" s="20">
        <f t="shared" si="0"/>
        <v>66956.521739130432</v>
      </c>
      <c r="K17" s="12" t="str">
        <f t="shared" si="1"/>
        <v>06</v>
      </c>
      <c r="L17" s="12" t="str">
        <f t="shared" si="2"/>
        <v>1394</v>
      </c>
      <c r="M17" s="12" t="s">
        <v>12</v>
      </c>
      <c r="N17" s="9">
        <v>35500</v>
      </c>
      <c r="O17" s="22">
        <f t="shared" si="3"/>
        <v>65070.42253521127</v>
      </c>
      <c r="P17" s="9">
        <f t="shared" si="4"/>
        <v>1886.0992039191624</v>
      </c>
      <c r="Q17" s="11" t="str">
        <f t="shared" si="5"/>
        <v>09</v>
      </c>
      <c r="R17" s="11" t="str">
        <f t="shared" si="6"/>
        <v>1394</v>
      </c>
      <c r="S17" s="9">
        <f t="shared" si="7"/>
        <v>0</v>
      </c>
      <c r="T17" s="9">
        <f t="shared" si="8"/>
        <v>3</v>
      </c>
      <c r="U17" s="9">
        <v>3</v>
      </c>
      <c r="V17" s="1">
        <f t="shared" si="9"/>
        <v>6930000000</v>
      </c>
    </row>
    <row r="18" spans="1:22" x14ac:dyDescent="0.25">
      <c r="A18" s="10">
        <v>17</v>
      </c>
      <c r="B18" s="11" t="s">
        <v>365</v>
      </c>
      <c r="C18" s="11" t="s">
        <v>312</v>
      </c>
      <c r="D18" s="11" t="s">
        <v>385</v>
      </c>
      <c r="E18" s="11" t="s">
        <v>119</v>
      </c>
      <c r="F18" s="11" t="s">
        <v>163</v>
      </c>
      <c r="G18" s="10">
        <v>1200000000</v>
      </c>
      <c r="H18" s="12" t="s">
        <v>164</v>
      </c>
      <c r="I18" s="9">
        <v>34500</v>
      </c>
      <c r="J18" s="20">
        <f t="shared" si="0"/>
        <v>34782.608695652176</v>
      </c>
      <c r="K18" s="12" t="str">
        <f t="shared" si="1"/>
        <v>08</v>
      </c>
      <c r="L18" s="12" t="str">
        <f t="shared" si="2"/>
        <v>1394</v>
      </c>
      <c r="M18" s="12" t="s">
        <v>12</v>
      </c>
      <c r="N18" s="9">
        <v>35500</v>
      </c>
      <c r="O18" s="22">
        <f t="shared" si="3"/>
        <v>33802.816901408449</v>
      </c>
      <c r="P18" s="9">
        <f t="shared" si="4"/>
        <v>979.79179424372705</v>
      </c>
      <c r="Q18" s="11" t="str">
        <f t="shared" si="5"/>
        <v>09</v>
      </c>
      <c r="R18" s="11" t="str">
        <f t="shared" si="6"/>
        <v>1394</v>
      </c>
      <c r="S18" s="9">
        <f t="shared" si="7"/>
        <v>0</v>
      </c>
      <c r="T18" s="9">
        <f t="shared" si="8"/>
        <v>1</v>
      </c>
      <c r="U18" s="9">
        <v>1</v>
      </c>
      <c r="V18" s="1">
        <f t="shared" si="9"/>
        <v>1200000000</v>
      </c>
    </row>
    <row r="19" spans="1:22" x14ac:dyDescent="0.25">
      <c r="A19" s="10">
        <v>18</v>
      </c>
      <c r="B19" s="11" t="s">
        <v>365</v>
      </c>
      <c r="C19" s="11" t="s">
        <v>312</v>
      </c>
      <c r="D19" s="11" t="s">
        <v>383</v>
      </c>
      <c r="E19" s="11" t="s">
        <v>119</v>
      </c>
      <c r="F19" s="11" t="s">
        <v>159</v>
      </c>
      <c r="G19" s="10">
        <v>300000000</v>
      </c>
      <c r="H19" s="12" t="s">
        <v>160</v>
      </c>
      <c r="I19" s="9">
        <v>34500</v>
      </c>
      <c r="J19" s="20">
        <f t="shared" si="0"/>
        <v>8695.652173913044</v>
      </c>
      <c r="K19" s="12" t="str">
        <f t="shared" si="1"/>
        <v>05</v>
      </c>
      <c r="L19" s="12" t="str">
        <f t="shared" si="2"/>
        <v>1394</v>
      </c>
      <c r="M19" s="12" t="s">
        <v>12</v>
      </c>
      <c r="N19" s="9">
        <v>35500</v>
      </c>
      <c r="O19" s="22">
        <f t="shared" si="3"/>
        <v>8450.7042253521122</v>
      </c>
      <c r="P19" s="9">
        <f t="shared" si="4"/>
        <v>244.94794856093176</v>
      </c>
      <c r="Q19" s="11" t="str">
        <f t="shared" si="5"/>
        <v>09</v>
      </c>
      <c r="R19" s="11" t="str">
        <f t="shared" si="6"/>
        <v>1394</v>
      </c>
      <c r="S19" s="9">
        <f t="shared" si="7"/>
        <v>0</v>
      </c>
      <c r="T19" s="9">
        <f t="shared" si="8"/>
        <v>4</v>
      </c>
      <c r="U19" s="9">
        <v>4</v>
      </c>
      <c r="V19" s="1">
        <f t="shared" si="9"/>
        <v>1200000000</v>
      </c>
    </row>
    <row r="20" spans="1:22" x14ac:dyDescent="0.25">
      <c r="A20" s="10">
        <v>19</v>
      </c>
      <c r="B20" s="11" t="s">
        <v>365</v>
      </c>
      <c r="C20" s="11" t="s">
        <v>312</v>
      </c>
      <c r="D20" s="11" t="s">
        <v>373</v>
      </c>
      <c r="E20" s="11" t="s">
        <v>119</v>
      </c>
      <c r="F20" s="11" t="s">
        <v>138</v>
      </c>
      <c r="G20" s="10">
        <v>250000000</v>
      </c>
      <c r="H20" s="12" t="s">
        <v>139</v>
      </c>
      <c r="I20" s="9">
        <v>34500</v>
      </c>
      <c r="J20" s="20">
        <f t="shared" si="0"/>
        <v>7246.376811594203</v>
      </c>
      <c r="K20" s="12" t="str">
        <f t="shared" si="1"/>
        <v>04</v>
      </c>
      <c r="L20" s="12" t="str">
        <f t="shared" si="2"/>
        <v>1394</v>
      </c>
      <c r="M20" s="12" t="s">
        <v>12</v>
      </c>
      <c r="N20" s="9">
        <v>35500</v>
      </c>
      <c r="O20" s="22">
        <f t="shared" si="3"/>
        <v>7042.2535211267605</v>
      </c>
      <c r="P20" s="9">
        <f t="shared" si="4"/>
        <v>204.12329046744253</v>
      </c>
      <c r="Q20" s="11" t="str">
        <f t="shared" si="5"/>
        <v>09</v>
      </c>
      <c r="R20" s="11" t="str">
        <f t="shared" si="6"/>
        <v>1394</v>
      </c>
      <c r="S20" s="9">
        <f t="shared" si="7"/>
        <v>0</v>
      </c>
      <c r="T20" s="9">
        <f t="shared" si="8"/>
        <v>5</v>
      </c>
      <c r="U20" s="9">
        <v>5</v>
      </c>
      <c r="V20" s="1">
        <f t="shared" si="9"/>
        <v>1250000000</v>
      </c>
    </row>
    <row r="21" spans="1:22" x14ac:dyDescent="0.25">
      <c r="A21" s="10">
        <v>20</v>
      </c>
      <c r="B21" s="11" t="s">
        <v>365</v>
      </c>
      <c r="C21" s="11" t="s">
        <v>312</v>
      </c>
      <c r="D21" s="11" t="s">
        <v>367</v>
      </c>
      <c r="E21" s="11" t="s">
        <v>119</v>
      </c>
      <c r="F21" s="11" t="s">
        <v>123</v>
      </c>
      <c r="G21" s="10">
        <v>111000000</v>
      </c>
      <c r="H21" s="12" t="s">
        <v>124</v>
      </c>
      <c r="I21" s="9">
        <v>34500</v>
      </c>
      <c r="J21" s="20">
        <f t="shared" si="0"/>
        <v>3217.391304347826</v>
      </c>
      <c r="K21" s="12" t="str">
        <f t="shared" si="1"/>
        <v>02</v>
      </c>
      <c r="L21" s="12" t="str">
        <f t="shared" si="2"/>
        <v>1394</v>
      </c>
      <c r="M21" s="12" t="s">
        <v>12</v>
      </c>
      <c r="N21" s="9">
        <v>35500</v>
      </c>
      <c r="O21" s="22">
        <f t="shared" si="3"/>
        <v>3126.7605633802818</v>
      </c>
      <c r="P21" s="9">
        <f t="shared" si="4"/>
        <v>90.63074096754417</v>
      </c>
      <c r="Q21" s="11" t="str">
        <f t="shared" si="5"/>
        <v>09</v>
      </c>
      <c r="R21" s="11" t="str">
        <f t="shared" si="6"/>
        <v>1394</v>
      </c>
      <c r="S21" s="9">
        <f t="shared" si="7"/>
        <v>0</v>
      </c>
      <c r="T21" s="9">
        <f t="shared" si="8"/>
        <v>7</v>
      </c>
      <c r="U21" s="9">
        <v>7</v>
      </c>
      <c r="V21" s="1">
        <f t="shared" si="9"/>
        <v>777000000</v>
      </c>
    </row>
    <row r="22" spans="1:22" x14ac:dyDescent="0.25">
      <c r="A22" s="10">
        <v>21</v>
      </c>
      <c r="B22" s="11" t="s">
        <v>365</v>
      </c>
      <c r="C22" s="11" t="s">
        <v>312</v>
      </c>
      <c r="D22" s="11" t="s">
        <v>372</v>
      </c>
      <c r="E22" s="11" t="s">
        <v>119</v>
      </c>
      <c r="F22" s="11" t="s">
        <v>136</v>
      </c>
      <c r="G22" s="10">
        <v>100000000</v>
      </c>
      <c r="H22" s="12" t="s">
        <v>137</v>
      </c>
      <c r="I22" s="9">
        <v>34500</v>
      </c>
      <c r="J22" s="20">
        <f t="shared" si="0"/>
        <v>2898.550724637681</v>
      </c>
      <c r="K22" s="12" t="str">
        <f t="shared" si="1"/>
        <v>04</v>
      </c>
      <c r="L22" s="12" t="str">
        <f t="shared" si="2"/>
        <v>1394</v>
      </c>
      <c r="M22" s="12" t="s">
        <v>12</v>
      </c>
      <c r="N22" s="9">
        <v>35500</v>
      </c>
      <c r="O22" s="22">
        <f t="shared" si="3"/>
        <v>2816.9014084507044</v>
      </c>
      <c r="P22" s="9">
        <f t="shared" si="4"/>
        <v>81.649316186976648</v>
      </c>
      <c r="Q22" s="11" t="str">
        <f t="shared" si="5"/>
        <v>09</v>
      </c>
      <c r="R22" s="11" t="str">
        <f t="shared" si="6"/>
        <v>1394</v>
      </c>
      <c r="S22" s="9">
        <f t="shared" si="7"/>
        <v>0</v>
      </c>
      <c r="T22" s="9">
        <f t="shared" si="8"/>
        <v>5</v>
      </c>
      <c r="U22" s="9">
        <v>5</v>
      </c>
      <c r="V22" s="1">
        <f t="shared" si="9"/>
        <v>500000000</v>
      </c>
    </row>
    <row r="23" spans="1:22" x14ac:dyDescent="0.25">
      <c r="A23" s="10">
        <v>22</v>
      </c>
      <c r="B23" s="11" t="s">
        <v>365</v>
      </c>
      <c r="C23" s="11" t="s">
        <v>312</v>
      </c>
      <c r="D23" s="11" t="s">
        <v>382</v>
      </c>
      <c r="E23" s="11" t="s">
        <v>119</v>
      </c>
      <c r="F23" s="11" t="s">
        <v>157</v>
      </c>
      <c r="G23" s="10">
        <v>100000000</v>
      </c>
      <c r="H23" s="12" t="s">
        <v>158</v>
      </c>
      <c r="I23" s="9">
        <v>34500</v>
      </c>
      <c r="J23" s="20">
        <f t="shared" si="0"/>
        <v>2898.550724637681</v>
      </c>
      <c r="K23" s="12" t="str">
        <f t="shared" si="1"/>
        <v>05</v>
      </c>
      <c r="L23" s="12" t="str">
        <f t="shared" si="2"/>
        <v>1394</v>
      </c>
      <c r="M23" s="12" t="s">
        <v>12</v>
      </c>
      <c r="N23" s="9">
        <v>35500</v>
      </c>
      <c r="O23" s="22">
        <f t="shared" si="3"/>
        <v>2816.9014084507044</v>
      </c>
      <c r="P23" s="9">
        <f t="shared" si="4"/>
        <v>81.649316186976648</v>
      </c>
      <c r="Q23" s="11" t="str">
        <f t="shared" si="5"/>
        <v>09</v>
      </c>
      <c r="R23" s="11" t="str">
        <f t="shared" si="6"/>
        <v>1394</v>
      </c>
      <c r="S23" s="9">
        <f t="shared" si="7"/>
        <v>0</v>
      </c>
      <c r="T23" s="9">
        <f t="shared" si="8"/>
        <v>4</v>
      </c>
      <c r="U23" s="9">
        <v>4</v>
      </c>
      <c r="V23" s="1">
        <f t="shared" si="9"/>
        <v>400000000</v>
      </c>
    </row>
    <row r="24" spans="1:22" x14ac:dyDescent="0.25">
      <c r="A24" s="10">
        <v>23</v>
      </c>
      <c r="B24" s="11" t="s">
        <v>365</v>
      </c>
      <c r="C24" s="11" t="s">
        <v>312</v>
      </c>
      <c r="D24" s="11" t="s">
        <v>380</v>
      </c>
      <c r="E24" s="11" t="s">
        <v>119</v>
      </c>
      <c r="F24" s="11" t="s">
        <v>153</v>
      </c>
      <c r="G24" s="10">
        <v>70000000</v>
      </c>
      <c r="H24" s="12" t="s">
        <v>154</v>
      </c>
      <c r="I24" s="9">
        <v>34500</v>
      </c>
      <c r="J24" s="20">
        <f t="shared" si="0"/>
        <v>2028.9855072463768</v>
      </c>
      <c r="K24" s="12" t="str">
        <f t="shared" si="1"/>
        <v>04</v>
      </c>
      <c r="L24" s="12" t="str">
        <f t="shared" si="2"/>
        <v>1394</v>
      </c>
      <c r="M24" s="12" t="s">
        <v>12</v>
      </c>
      <c r="N24" s="9">
        <v>35500</v>
      </c>
      <c r="O24" s="22">
        <f t="shared" si="3"/>
        <v>1971.8309859154929</v>
      </c>
      <c r="P24" s="9">
        <f t="shared" si="4"/>
        <v>57.154521330883881</v>
      </c>
      <c r="Q24" s="11" t="str">
        <f t="shared" si="5"/>
        <v>09</v>
      </c>
      <c r="R24" s="11" t="str">
        <f t="shared" si="6"/>
        <v>1394</v>
      </c>
      <c r="S24" s="9">
        <f t="shared" si="7"/>
        <v>0</v>
      </c>
      <c r="T24" s="9">
        <f t="shared" si="8"/>
        <v>5</v>
      </c>
      <c r="U24" s="9">
        <v>5</v>
      </c>
      <c r="V24" s="1">
        <f t="shared" si="9"/>
        <v>350000000</v>
      </c>
    </row>
    <row r="25" spans="1:22" x14ac:dyDescent="0.25">
      <c r="A25" s="10">
        <v>24</v>
      </c>
      <c r="B25" s="11" t="s">
        <v>365</v>
      </c>
      <c r="C25" s="11" t="s">
        <v>312</v>
      </c>
      <c r="D25" s="11" t="s">
        <v>384</v>
      </c>
      <c r="E25" s="11" t="s">
        <v>119</v>
      </c>
      <c r="F25" s="11" t="s">
        <v>161</v>
      </c>
      <c r="G25" s="10">
        <v>41000000</v>
      </c>
      <c r="H25" s="12" t="s">
        <v>162</v>
      </c>
      <c r="I25" s="9">
        <v>34500</v>
      </c>
      <c r="J25" s="20">
        <f t="shared" si="0"/>
        <v>1188.4057971014493</v>
      </c>
      <c r="K25" s="12" t="str">
        <f t="shared" si="1"/>
        <v>06</v>
      </c>
      <c r="L25" s="12" t="str">
        <f t="shared" si="2"/>
        <v>1394</v>
      </c>
      <c r="M25" s="12" t="s">
        <v>12</v>
      </c>
      <c r="N25" s="9">
        <v>35500</v>
      </c>
      <c r="O25" s="22">
        <f t="shared" si="3"/>
        <v>1154.9295774647887</v>
      </c>
      <c r="P25" s="9">
        <f t="shared" si="4"/>
        <v>33.476219636660517</v>
      </c>
      <c r="Q25" s="11" t="str">
        <f t="shared" si="5"/>
        <v>09</v>
      </c>
      <c r="R25" s="11" t="str">
        <f t="shared" si="6"/>
        <v>1394</v>
      </c>
      <c r="S25" s="9">
        <f t="shared" si="7"/>
        <v>0</v>
      </c>
      <c r="T25" s="9">
        <f t="shared" si="8"/>
        <v>3</v>
      </c>
      <c r="U25" s="9">
        <v>3</v>
      </c>
      <c r="V25" s="1">
        <f t="shared" si="9"/>
        <v>123000000</v>
      </c>
    </row>
    <row r="26" spans="1:22" x14ac:dyDescent="0.25">
      <c r="A26" s="10">
        <v>25</v>
      </c>
      <c r="B26" s="11" t="s">
        <v>365</v>
      </c>
      <c r="C26" s="11" t="s">
        <v>312</v>
      </c>
      <c r="D26" s="11" t="s">
        <v>381</v>
      </c>
      <c r="E26" s="11" t="s">
        <v>119</v>
      </c>
      <c r="F26" s="11" t="s">
        <v>155</v>
      </c>
      <c r="G26" s="10">
        <v>26000000</v>
      </c>
      <c r="H26" s="12" t="s">
        <v>156</v>
      </c>
      <c r="I26" s="9">
        <v>34500</v>
      </c>
      <c r="J26" s="20">
        <f t="shared" si="0"/>
        <v>753.62318840579712</v>
      </c>
      <c r="K26" s="12" t="str">
        <f t="shared" si="1"/>
        <v>04</v>
      </c>
      <c r="L26" s="12" t="str">
        <f t="shared" si="2"/>
        <v>1394</v>
      </c>
      <c r="M26" s="12" t="s">
        <v>12</v>
      </c>
      <c r="N26" s="9">
        <v>35500</v>
      </c>
      <c r="O26" s="22">
        <f t="shared" si="3"/>
        <v>732.3943661971831</v>
      </c>
      <c r="P26" s="9">
        <f t="shared" si="4"/>
        <v>21.228822208614019</v>
      </c>
      <c r="Q26" s="11" t="str">
        <f t="shared" si="5"/>
        <v>09</v>
      </c>
      <c r="R26" s="11" t="str">
        <f t="shared" si="6"/>
        <v>1394</v>
      </c>
      <c r="S26" s="9">
        <f t="shared" si="7"/>
        <v>0</v>
      </c>
      <c r="T26" s="9">
        <f t="shared" si="8"/>
        <v>5</v>
      </c>
      <c r="U26" s="9">
        <v>5</v>
      </c>
      <c r="V26" s="1">
        <f t="shared" si="9"/>
        <v>130000000</v>
      </c>
    </row>
    <row r="27" spans="1:22" x14ac:dyDescent="0.25">
      <c r="A27" s="10">
        <v>26</v>
      </c>
      <c r="B27" s="11" t="s">
        <v>327</v>
      </c>
      <c r="C27" s="11" t="s">
        <v>328</v>
      </c>
      <c r="D27" s="11" t="s">
        <v>341</v>
      </c>
      <c r="E27" s="11" t="s">
        <v>40</v>
      </c>
      <c r="F27" s="11" t="s">
        <v>73</v>
      </c>
      <c r="G27" s="10">
        <v>200000000</v>
      </c>
      <c r="H27" s="12" t="s">
        <v>74</v>
      </c>
      <c r="I27" s="9">
        <v>34500</v>
      </c>
      <c r="J27" s="20">
        <f t="shared" si="0"/>
        <v>5797.101449275362</v>
      </c>
      <c r="K27" s="12" t="str">
        <f t="shared" si="1"/>
        <v>05</v>
      </c>
      <c r="L27" s="12" t="str">
        <f t="shared" si="2"/>
        <v>1394</v>
      </c>
      <c r="M27" s="12" t="s">
        <v>46</v>
      </c>
      <c r="N27" s="9">
        <v>35500</v>
      </c>
      <c r="O27" s="22">
        <f t="shared" si="3"/>
        <v>5633.8028169014087</v>
      </c>
      <c r="P27" s="9">
        <f t="shared" si="4"/>
        <v>163.2986323739533</v>
      </c>
      <c r="Q27" s="11" t="str">
        <f t="shared" si="5"/>
        <v>09</v>
      </c>
      <c r="R27" s="11" t="str">
        <f t="shared" si="6"/>
        <v>1394</v>
      </c>
      <c r="S27" s="9">
        <f t="shared" si="7"/>
        <v>0</v>
      </c>
      <c r="T27" s="9">
        <f t="shared" si="8"/>
        <v>4</v>
      </c>
      <c r="U27" s="9">
        <v>4</v>
      </c>
      <c r="V27" s="1">
        <f t="shared" si="9"/>
        <v>800000000</v>
      </c>
    </row>
    <row r="28" spans="1:22" x14ac:dyDescent="0.25">
      <c r="A28" s="10">
        <v>27</v>
      </c>
      <c r="B28" s="11" t="s">
        <v>327</v>
      </c>
      <c r="C28" s="11" t="s">
        <v>328</v>
      </c>
      <c r="D28" s="11" t="s">
        <v>330</v>
      </c>
      <c r="E28" s="11" t="s">
        <v>40</v>
      </c>
      <c r="F28" s="11" t="s">
        <v>44</v>
      </c>
      <c r="G28" s="10">
        <v>180000000</v>
      </c>
      <c r="H28" s="12" t="s">
        <v>45</v>
      </c>
      <c r="I28" s="9">
        <v>32000</v>
      </c>
      <c r="J28" s="20">
        <f t="shared" si="0"/>
        <v>5625</v>
      </c>
      <c r="K28" s="12" t="str">
        <f t="shared" si="1"/>
        <v>12</v>
      </c>
      <c r="L28" s="12" t="str">
        <f t="shared" si="2"/>
        <v>1393</v>
      </c>
      <c r="M28" s="12" t="s">
        <v>46</v>
      </c>
      <c r="N28" s="9">
        <v>35500</v>
      </c>
      <c r="O28" s="22">
        <f t="shared" si="3"/>
        <v>5070.422535211268</v>
      </c>
      <c r="P28" s="9">
        <f t="shared" si="4"/>
        <v>554.57746478873196</v>
      </c>
      <c r="Q28" s="11" t="str">
        <f t="shared" si="5"/>
        <v>09</v>
      </c>
      <c r="R28" s="11" t="str">
        <f t="shared" si="6"/>
        <v>1394</v>
      </c>
      <c r="S28" s="9">
        <f t="shared" si="7"/>
        <v>12</v>
      </c>
      <c r="T28" s="9">
        <f t="shared" si="8"/>
        <v>3</v>
      </c>
      <c r="U28" s="9">
        <v>15</v>
      </c>
      <c r="V28" s="1">
        <f t="shared" si="9"/>
        <v>2700000000</v>
      </c>
    </row>
    <row r="29" spans="1:22" x14ac:dyDescent="0.25">
      <c r="A29" s="10">
        <v>28</v>
      </c>
      <c r="B29" s="11" t="s">
        <v>327</v>
      </c>
      <c r="C29" s="11" t="s">
        <v>328</v>
      </c>
      <c r="D29" s="11" t="s">
        <v>339</v>
      </c>
      <c r="E29" s="11" t="s">
        <v>40</v>
      </c>
      <c r="F29" s="11" t="s">
        <v>68</v>
      </c>
      <c r="G29" s="10">
        <v>490000000</v>
      </c>
      <c r="H29" s="12" t="s">
        <v>69</v>
      </c>
      <c r="I29" s="9">
        <v>34500</v>
      </c>
      <c r="J29" s="20">
        <f t="shared" si="0"/>
        <v>14202.898550724638</v>
      </c>
      <c r="K29" s="12" t="str">
        <f t="shared" si="1"/>
        <v>05</v>
      </c>
      <c r="L29" s="12" t="str">
        <f t="shared" si="2"/>
        <v>1394</v>
      </c>
      <c r="M29" s="12" t="s">
        <v>70</v>
      </c>
      <c r="N29" s="9">
        <v>35500</v>
      </c>
      <c r="O29" s="22">
        <f t="shared" si="3"/>
        <v>13802.816901408451</v>
      </c>
      <c r="P29" s="9">
        <f t="shared" si="4"/>
        <v>400.0816493161874</v>
      </c>
      <c r="Q29" s="11" t="str">
        <f t="shared" si="5"/>
        <v>10</v>
      </c>
      <c r="R29" s="11" t="str">
        <f t="shared" si="6"/>
        <v>1394</v>
      </c>
      <c r="S29" s="9">
        <f t="shared" si="7"/>
        <v>0</v>
      </c>
      <c r="T29" s="9">
        <f t="shared" si="8"/>
        <v>5</v>
      </c>
      <c r="U29" s="9">
        <v>5</v>
      </c>
      <c r="V29" s="1">
        <f t="shared" si="9"/>
        <v>2450000000</v>
      </c>
    </row>
    <row r="30" spans="1:22" x14ac:dyDescent="0.25">
      <c r="A30" s="10">
        <v>29</v>
      </c>
      <c r="B30" s="11" t="s">
        <v>327</v>
      </c>
      <c r="C30" s="11" t="s">
        <v>328</v>
      </c>
      <c r="D30" s="11" t="s">
        <v>335</v>
      </c>
      <c r="E30" s="11" t="s">
        <v>40</v>
      </c>
      <c r="F30" s="11" t="s">
        <v>56</v>
      </c>
      <c r="G30" s="10">
        <v>200000000</v>
      </c>
      <c r="H30" s="12" t="s">
        <v>57</v>
      </c>
      <c r="I30" s="9">
        <v>34500</v>
      </c>
      <c r="J30" s="20">
        <f t="shared" si="0"/>
        <v>5797.101449275362</v>
      </c>
      <c r="K30" s="12" t="str">
        <f t="shared" si="1"/>
        <v>08</v>
      </c>
      <c r="L30" s="12" t="str">
        <f t="shared" si="2"/>
        <v>1394</v>
      </c>
      <c r="M30" s="12" t="s">
        <v>58</v>
      </c>
      <c r="N30" s="9">
        <v>35500</v>
      </c>
      <c r="O30" s="22">
        <f t="shared" si="3"/>
        <v>5633.8028169014087</v>
      </c>
      <c r="P30" s="9">
        <f t="shared" si="4"/>
        <v>163.2986323739533</v>
      </c>
      <c r="Q30" s="11" t="str">
        <f t="shared" si="5"/>
        <v>11</v>
      </c>
      <c r="R30" s="11" t="str">
        <f t="shared" si="6"/>
        <v>1394</v>
      </c>
      <c r="S30" s="9">
        <f t="shared" si="7"/>
        <v>0</v>
      </c>
      <c r="T30" s="9">
        <f t="shared" si="8"/>
        <v>3</v>
      </c>
      <c r="U30" s="9">
        <v>3</v>
      </c>
      <c r="V30" s="1">
        <f t="shared" si="9"/>
        <v>600000000</v>
      </c>
    </row>
    <row r="31" spans="1:22" x14ac:dyDescent="0.25">
      <c r="A31" s="10">
        <v>30</v>
      </c>
      <c r="B31" s="11" t="s">
        <v>365</v>
      </c>
      <c r="C31" s="11" t="s">
        <v>312</v>
      </c>
      <c r="D31" s="11" t="s">
        <v>368</v>
      </c>
      <c r="E31" s="11" t="s">
        <v>119</v>
      </c>
      <c r="F31" s="11" t="s">
        <v>125</v>
      </c>
      <c r="G31" s="10">
        <v>47000000</v>
      </c>
      <c r="H31" s="12" t="s">
        <v>126</v>
      </c>
      <c r="I31" s="9">
        <v>34500</v>
      </c>
      <c r="J31" s="20">
        <f t="shared" si="0"/>
        <v>1362.3188405797102</v>
      </c>
      <c r="K31" s="12" t="str">
        <f t="shared" si="1"/>
        <v>03</v>
      </c>
      <c r="L31" s="12" t="str">
        <f t="shared" si="2"/>
        <v>1394</v>
      </c>
      <c r="M31" s="12" t="s">
        <v>127</v>
      </c>
      <c r="N31" s="9">
        <v>35500</v>
      </c>
      <c r="O31" s="22">
        <f t="shared" si="3"/>
        <v>1323.943661971831</v>
      </c>
      <c r="P31" s="9">
        <f t="shared" si="4"/>
        <v>38.375178607879207</v>
      </c>
      <c r="Q31" s="11" t="str">
        <f t="shared" si="5"/>
        <v>11</v>
      </c>
      <c r="R31" s="11" t="str">
        <f t="shared" si="6"/>
        <v>1394</v>
      </c>
      <c r="S31" s="9">
        <f t="shared" si="7"/>
        <v>0</v>
      </c>
      <c r="T31" s="9">
        <f t="shared" si="8"/>
        <v>8</v>
      </c>
      <c r="U31" s="9">
        <v>8</v>
      </c>
      <c r="V31" s="1">
        <f t="shared" si="9"/>
        <v>376000000</v>
      </c>
    </row>
    <row r="32" spans="1:22" x14ac:dyDescent="0.25">
      <c r="A32" s="10">
        <v>31</v>
      </c>
      <c r="B32" s="11" t="s">
        <v>406</v>
      </c>
      <c r="C32" s="11" t="s">
        <v>389</v>
      </c>
      <c r="D32" s="11" t="s">
        <v>407</v>
      </c>
      <c r="E32" s="11" t="s">
        <v>209</v>
      </c>
      <c r="F32" s="11" t="s">
        <v>210</v>
      </c>
      <c r="G32" s="10">
        <v>400000000</v>
      </c>
      <c r="H32" s="12" t="s">
        <v>211</v>
      </c>
      <c r="I32" s="9">
        <v>35500</v>
      </c>
      <c r="J32" s="20">
        <f t="shared" si="0"/>
        <v>11267.605633802817</v>
      </c>
      <c r="K32" s="12" t="str">
        <f t="shared" si="1"/>
        <v>08</v>
      </c>
      <c r="L32" s="12" t="str">
        <f t="shared" si="2"/>
        <v>1394</v>
      </c>
      <c r="M32" s="12" t="s">
        <v>212</v>
      </c>
      <c r="N32" s="9">
        <v>36000</v>
      </c>
      <c r="O32" s="22">
        <f t="shared" si="3"/>
        <v>11111.111111111111</v>
      </c>
      <c r="P32" s="9">
        <f t="shared" si="4"/>
        <v>156.49452269170615</v>
      </c>
      <c r="Q32" s="11" t="str">
        <f t="shared" si="5"/>
        <v>01</v>
      </c>
      <c r="R32" s="11" t="str">
        <f t="shared" si="6"/>
        <v>1395</v>
      </c>
      <c r="S32" s="9">
        <f t="shared" si="7"/>
        <v>12</v>
      </c>
      <c r="T32" s="9">
        <f t="shared" si="8"/>
        <v>7</v>
      </c>
      <c r="U32" s="9">
        <v>19</v>
      </c>
      <c r="V32" s="1">
        <f t="shared" si="9"/>
        <v>7600000000</v>
      </c>
    </row>
    <row r="33" spans="1:22" x14ac:dyDescent="0.25">
      <c r="A33" s="10">
        <v>32</v>
      </c>
      <c r="B33" s="11" t="s">
        <v>406</v>
      </c>
      <c r="C33" s="11" t="s">
        <v>389</v>
      </c>
      <c r="D33" s="11" t="s">
        <v>408</v>
      </c>
      <c r="E33" s="11" t="s">
        <v>209</v>
      </c>
      <c r="F33" s="11" t="s">
        <v>213</v>
      </c>
      <c r="G33" s="10">
        <v>130000000</v>
      </c>
      <c r="H33" s="12" t="s">
        <v>214</v>
      </c>
      <c r="I33" s="9">
        <v>35500</v>
      </c>
      <c r="J33" s="20">
        <f t="shared" si="0"/>
        <v>3661.9718309859154</v>
      </c>
      <c r="K33" s="12" t="str">
        <f t="shared" si="1"/>
        <v>10</v>
      </c>
      <c r="L33" s="12" t="str">
        <f t="shared" si="2"/>
        <v>1394</v>
      </c>
      <c r="M33" s="12" t="s">
        <v>212</v>
      </c>
      <c r="N33" s="9">
        <v>36000</v>
      </c>
      <c r="O33" s="22">
        <f t="shared" si="3"/>
        <v>3611.1111111111113</v>
      </c>
      <c r="P33" s="9">
        <f t="shared" si="4"/>
        <v>50.86071987480409</v>
      </c>
      <c r="Q33" s="11" t="str">
        <f t="shared" si="5"/>
        <v>01</v>
      </c>
      <c r="R33" s="11" t="str">
        <f t="shared" si="6"/>
        <v>1395</v>
      </c>
      <c r="S33" s="9">
        <f t="shared" si="7"/>
        <v>12</v>
      </c>
      <c r="T33" s="9">
        <f t="shared" si="8"/>
        <v>9</v>
      </c>
      <c r="U33" s="9">
        <v>21</v>
      </c>
      <c r="V33" s="1">
        <f t="shared" si="9"/>
        <v>2730000000</v>
      </c>
    </row>
    <row r="34" spans="1:22" x14ac:dyDescent="0.25">
      <c r="A34" s="10">
        <v>33</v>
      </c>
      <c r="B34" s="11" t="s">
        <v>406</v>
      </c>
      <c r="C34" s="11" t="s">
        <v>389</v>
      </c>
      <c r="D34" s="11" t="s">
        <v>409</v>
      </c>
      <c r="E34" s="11" t="s">
        <v>209</v>
      </c>
      <c r="F34" s="11" t="s">
        <v>215</v>
      </c>
      <c r="G34" s="10">
        <v>130000000</v>
      </c>
      <c r="H34" s="12" t="s">
        <v>216</v>
      </c>
      <c r="I34" s="9">
        <v>35500</v>
      </c>
      <c r="J34" s="20">
        <f t="shared" ref="J34:J65" si="10">G34/I34</f>
        <v>3661.9718309859154</v>
      </c>
      <c r="K34" s="12" t="str">
        <f t="shared" ref="K34:K65" si="11">MID(H34,6,2)</f>
        <v>11</v>
      </c>
      <c r="L34" s="12" t="str">
        <f t="shared" ref="L34:L65" si="12">LEFT(H34,4)</f>
        <v>1394</v>
      </c>
      <c r="M34" s="12" t="s">
        <v>212</v>
      </c>
      <c r="N34" s="9">
        <v>36000</v>
      </c>
      <c r="O34" s="22">
        <f t="shared" ref="O34:O65" si="13">G34/N34</f>
        <v>3611.1111111111113</v>
      </c>
      <c r="P34" s="9">
        <f t="shared" ref="P34:P65" si="14">J34-O34</f>
        <v>50.86071987480409</v>
      </c>
      <c r="Q34" s="11" t="str">
        <f t="shared" ref="Q34:Q65" si="15">MID(M34,6,2)</f>
        <v>01</v>
      </c>
      <c r="R34" s="11" t="str">
        <f t="shared" ref="R34:R65" si="16">LEFT(M34,4)</f>
        <v>1395</v>
      </c>
      <c r="S34" s="9">
        <f t="shared" ref="S34:S65" si="17">(R34-L34)*12</f>
        <v>12</v>
      </c>
      <c r="T34" s="9">
        <f t="shared" ref="T34:T65" si="18">IF(Q34&gt;=K34,Q34-K34,K34-Q34)</f>
        <v>10</v>
      </c>
      <c r="U34" s="9">
        <v>22</v>
      </c>
      <c r="V34" s="1">
        <f t="shared" si="9"/>
        <v>2860000000</v>
      </c>
    </row>
    <row r="35" spans="1:22" x14ac:dyDescent="0.25">
      <c r="A35" s="10">
        <v>34</v>
      </c>
      <c r="B35" s="11" t="s">
        <v>406</v>
      </c>
      <c r="C35" s="11" t="s">
        <v>389</v>
      </c>
      <c r="D35" s="11" t="s">
        <v>410</v>
      </c>
      <c r="E35" s="11" t="s">
        <v>209</v>
      </c>
      <c r="F35" s="11" t="s">
        <v>217</v>
      </c>
      <c r="G35" s="10">
        <v>130000000</v>
      </c>
      <c r="H35" s="12" t="s">
        <v>218</v>
      </c>
      <c r="I35" s="9">
        <v>35500</v>
      </c>
      <c r="J35" s="20">
        <f t="shared" si="10"/>
        <v>3661.9718309859154</v>
      </c>
      <c r="K35" s="12" t="str">
        <f t="shared" si="11"/>
        <v>11</v>
      </c>
      <c r="L35" s="12" t="str">
        <f t="shared" si="12"/>
        <v>1394</v>
      </c>
      <c r="M35" s="12" t="s">
        <v>212</v>
      </c>
      <c r="N35" s="9">
        <v>36000</v>
      </c>
      <c r="O35" s="22">
        <f t="shared" si="13"/>
        <v>3611.1111111111113</v>
      </c>
      <c r="P35" s="9">
        <f t="shared" si="14"/>
        <v>50.86071987480409</v>
      </c>
      <c r="Q35" s="11" t="str">
        <f t="shared" si="15"/>
        <v>01</v>
      </c>
      <c r="R35" s="11" t="str">
        <f t="shared" si="16"/>
        <v>1395</v>
      </c>
      <c r="S35" s="9">
        <f t="shared" si="17"/>
        <v>12</v>
      </c>
      <c r="T35" s="9">
        <f t="shared" si="18"/>
        <v>10</v>
      </c>
      <c r="U35" s="9">
        <v>22</v>
      </c>
      <c r="V35" s="1">
        <f t="shared" si="9"/>
        <v>2860000000</v>
      </c>
    </row>
    <row r="36" spans="1:22" x14ac:dyDescent="0.25">
      <c r="A36" s="10">
        <v>35</v>
      </c>
      <c r="B36" s="11" t="s">
        <v>327</v>
      </c>
      <c r="C36" s="11" t="s">
        <v>328</v>
      </c>
      <c r="D36" s="11" t="s">
        <v>331</v>
      </c>
      <c r="E36" s="11" t="s">
        <v>40</v>
      </c>
      <c r="F36" s="11" t="s">
        <v>47</v>
      </c>
      <c r="G36" s="10">
        <v>2500000000</v>
      </c>
      <c r="H36" s="12" t="s">
        <v>48</v>
      </c>
      <c r="I36" s="9">
        <v>32000</v>
      </c>
      <c r="J36" s="20">
        <f t="shared" si="10"/>
        <v>78125</v>
      </c>
      <c r="K36" s="12" t="str">
        <f t="shared" si="11"/>
        <v>12</v>
      </c>
      <c r="L36" s="12" t="str">
        <f t="shared" si="12"/>
        <v>1393</v>
      </c>
      <c r="M36" s="12" t="s">
        <v>49</v>
      </c>
      <c r="N36" s="9">
        <v>36000</v>
      </c>
      <c r="O36" s="22">
        <f t="shared" si="13"/>
        <v>69444.444444444438</v>
      </c>
      <c r="P36" s="9">
        <f t="shared" si="14"/>
        <v>8680.555555555562</v>
      </c>
      <c r="Q36" s="11" t="str">
        <f t="shared" si="15"/>
        <v>02</v>
      </c>
      <c r="R36" s="11" t="str">
        <f t="shared" si="16"/>
        <v>1395</v>
      </c>
      <c r="S36" s="9">
        <f t="shared" si="17"/>
        <v>24</v>
      </c>
      <c r="T36" s="9">
        <f t="shared" si="18"/>
        <v>10</v>
      </c>
      <c r="U36" s="9">
        <v>34</v>
      </c>
      <c r="V36" s="1">
        <f t="shared" si="9"/>
        <v>85000000000</v>
      </c>
    </row>
    <row r="37" spans="1:22" x14ac:dyDescent="0.25">
      <c r="A37" s="10">
        <v>36</v>
      </c>
      <c r="B37" s="11" t="s">
        <v>406</v>
      </c>
      <c r="C37" s="11" t="s">
        <v>389</v>
      </c>
      <c r="D37" s="11" t="s">
        <v>411</v>
      </c>
      <c r="E37" s="11" t="s">
        <v>209</v>
      </c>
      <c r="F37" s="11" t="s">
        <v>219</v>
      </c>
      <c r="G37" s="10">
        <v>100000000</v>
      </c>
      <c r="H37" s="12" t="s">
        <v>220</v>
      </c>
      <c r="I37" s="9">
        <v>34500</v>
      </c>
      <c r="J37" s="20">
        <f t="shared" si="10"/>
        <v>2898.550724637681</v>
      </c>
      <c r="K37" s="12" t="str">
        <f t="shared" si="11"/>
        <v>12</v>
      </c>
      <c r="L37" s="12" t="str">
        <f t="shared" si="12"/>
        <v>1394</v>
      </c>
      <c r="M37" s="12" t="s">
        <v>221</v>
      </c>
      <c r="N37" s="9">
        <v>36000</v>
      </c>
      <c r="O37" s="22">
        <f t="shared" si="13"/>
        <v>2777.7777777777778</v>
      </c>
      <c r="P37" s="9">
        <f t="shared" si="14"/>
        <v>120.77294685990319</v>
      </c>
      <c r="Q37" s="11" t="str">
        <f t="shared" si="15"/>
        <v>02</v>
      </c>
      <c r="R37" s="11" t="str">
        <f t="shared" si="16"/>
        <v>1395</v>
      </c>
      <c r="S37" s="9">
        <f t="shared" si="17"/>
        <v>12</v>
      </c>
      <c r="T37" s="9">
        <f t="shared" si="18"/>
        <v>10</v>
      </c>
      <c r="U37" s="9">
        <v>22</v>
      </c>
      <c r="V37" s="1">
        <f t="shared" si="9"/>
        <v>2200000000</v>
      </c>
    </row>
    <row r="38" spans="1:22" x14ac:dyDescent="0.25">
      <c r="A38" s="10">
        <v>37</v>
      </c>
      <c r="B38" s="11" t="s">
        <v>406</v>
      </c>
      <c r="C38" s="11" t="s">
        <v>389</v>
      </c>
      <c r="D38" s="11" t="s">
        <v>412</v>
      </c>
      <c r="E38" s="11" t="s">
        <v>209</v>
      </c>
      <c r="F38" s="11" t="s">
        <v>222</v>
      </c>
      <c r="G38" s="10">
        <v>50000000</v>
      </c>
      <c r="H38" s="12" t="s">
        <v>223</v>
      </c>
      <c r="I38" s="9">
        <v>34500</v>
      </c>
      <c r="J38" s="20">
        <f t="shared" si="10"/>
        <v>1449.2753623188405</v>
      </c>
      <c r="K38" s="12" t="str">
        <f t="shared" si="11"/>
        <v>12</v>
      </c>
      <c r="L38" s="12" t="str">
        <f t="shared" si="12"/>
        <v>1394</v>
      </c>
      <c r="M38" s="12" t="s">
        <v>221</v>
      </c>
      <c r="N38" s="9">
        <v>36000</v>
      </c>
      <c r="O38" s="22">
        <f t="shared" si="13"/>
        <v>1388.8888888888889</v>
      </c>
      <c r="P38" s="9">
        <f t="shared" si="14"/>
        <v>60.386473429951593</v>
      </c>
      <c r="Q38" s="11" t="str">
        <f t="shared" si="15"/>
        <v>02</v>
      </c>
      <c r="R38" s="11" t="str">
        <f t="shared" si="16"/>
        <v>1395</v>
      </c>
      <c r="S38" s="9">
        <f t="shared" si="17"/>
        <v>12</v>
      </c>
      <c r="T38" s="9">
        <f t="shared" si="18"/>
        <v>10</v>
      </c>
      <c r="U38" s="9">
        <v>22</v>
      </c>
      <c r="V38" s="1">
        <f t="shared" si="9"/>
        <v>1100000000</v>
      </c>
    </row>
    <row r="39" spans="1:22" x14ac:dyDescent="0.25">
      <c r="A39" s="10">
        <v>38</v>
      </c>
      <c r="B39" s="11" t="s">
        <v>406</v>
      </c>
      <c r="C39" s="11" t="s">
        <v>389</v>
      </c>
      <c r="D39" s="11" t="s">
        <v>416</v>
      </c>
      <c r="E39" s="11" t="s">
        <v>209</v>
      </c>
      <c r="F39" s="11" t="s">
        <v>232</v>
      </c>
      <c r="G39" s="10">
        <v>562440000</v>
      </c>
      <c r="H39" s="12" t="s">
        <v>233</v>
      </c>
      <c r="I39" s="9">
        <v>36000</v>
      </c>
      <c r="J39" s="20">
        <f t="shared" si="10"/>
        <v>15623.333333333334</v>
      </c>
      <c r="K39" s="12" t="str">
        <f t="shared" si="11"/>
        <v>09</v>
      </c>
      <c r="L39" s="12" t="str">
        <f t="shared" si="12"/>
        <v>1395</v>
      </c>
      <c r="M39" s="12" t="s">
        <v>234</v>
      </c>
      <c r="N39" s="9">
        <v>36000</v>
      </c>
      <c r="O39" s="22">
        <f t="shared" si="13"/>
        <v>15623.333333333334</v>
      </c>
      <c r="P39" s="9">
        <f t="shared" si="14"/>
        <v>0</v>
      </c>
      <c r="Q39" s="11" t="str">
        <f t="shared" si="15"/>
        <v>10</v>
      </c>
      <c r="R39" s="11" t="str">
        <f t="shared" si="16"/>
        <v>1395</v>
      </c>
      <c r="S39" s="9">
        <f t="shared" si="17"/>
        <v>0</v>
      </c>
      <c r="T39" s="9">
        <f t="shared" si="18"/>
        <v>1</v>
      </c>
      <c r="U39" s="9">
        <v>1</v>
      </c>
      <c r="V39" s="1">
        <f t="shared" si="9"/>
        <v>562440000</v>
      </c>
    </row>
    <row r="40" spans="1:22" x14ac:dyDescent="0.25">
      <c r="A40" s="10">
        <v>39</v>
      </c>
      <c r="B40" s="11" t="s">
        <v>365</v>
      </c>
      <c r="C40" s="11" t="s">
        <v>312</v>
      </c>
      <c r="D40" s="11" t="s">
        <v>377</v>
      </c>
      <c r="E40" s="11" t="s">
        <v>119</v>
      </c>
      <c r="F40" s="11" t="s">
        <v>146</v>
      </c>
      <c r="G40" s="10">
        <v>68000000</v>
      </c>
      <c r="H40" s="12" t="s">
        <v>147</v>
      </c>
      <c r="I40" s="9">
        <v>36000</v>
      </c>
      <c r="J40" s="20">
        <f t="shared" si="10"/>
        <v>1888.8888888888889</v>
      </c>
      <c r="K40" s="12" t="str">
        <f t="shared" si="11"/>
        <v>10</v>
      </c>
      <c r="L40" s="12" t="str">
        <f t="shared" si="12"/>
        <v>1395</v>
      </c>
      <c r="M40" s="12" t="s">
        <v>148</v>
      </c>
      <c r="N40" s="9">
        <v>36000</v>
      </c>
      <c r="O40" s="22">
        <f t="shared" si="13"/>
        <v>1888.8888888888889</v>
      </c>
      <c r="P40" s="9">
        <f t="shared" si="14"/>
        <v>0</v>
      </c>
      <c r="Q40" s="11" t="str">
        <f t="shared" si="15"/>
        <v>11</v>
      </c>
      <c r="R40" s="11" t="str">
        <f t="shared" si="16"/>
        <v>1395</v>
      </c>
      <c r="S40" s="9">
        <f t="shared" si="17"/>
        <v>0</v>
      </c>
      <c r="T40" s="9">
        <f t="shared" si="18"/>
        <v>1</v>
      </c>
      <c r="U40" s="9">
        <v>1</v>
      </c>
      <c r="V40" s="1">
        <f t="shared" si="9"/>
        <v>68000000</v>
      </c>
    </row>
    <row r="41" spans="1:22" x14ac:dyDescent="0.25">
      <c r="A41" s="10">
        <v>40</v>
      </c>
      <c r="B41" s="11" t="s">
        <v>365</v>
      </c>
      <c r="C41" s="11" t="s">
        <v>312</v>
      </c>
      <c r="D41" s="11" t="s">
        <v>375</v>
      </c>
      <c r="E41" s="11" t="s">
        <v>119</v>
      </c>
      <c r="F41" s="11" t="s">
        <v>142</v>
      </c>
      <c r="G41" s="10">
        <v>900000000</v>
      </c>
      <c r="H41" s="12" t="s">
        <v>143</v>
      </c>
      <c r="I41" s="9">
        <v>38000</v>
      </c>
      <c r="J41" s="20">
        <f t="shared" si="10"/>
        <v>23684.21052631579</v>
      </c>
      <c r="K41" s="12" t="str">
        <f t="shared" si="11"/>
        <v>02</v>
      </c>
      <c r="L41" s="12" t="str">
        <f t="shared" si="12"/>
        <v>1396</v>
      </c>
      <c r="M41" s="12" t="s">
        <v>8</v>
      </c>
      <c r="N41" s="9">
        <v>38000</v>
      </c>
      <c r="O41" s="22">
        <f t="shared" si="13"/>
        <v>23684.21052631579</v>
      </c>
      <c r="P41" s="9">
        <f t="shared" si="14"/>
        <v>0</v>
      </c>
      <c r="Q41" s="11" t="str">
        <f t="shared" si="15"/>
        <v>05</v>
      </c>
      <c r="R41" s="11" t="str">
        <f t="shared" si="16"/>
        <v>1396</v>
      </c>
      <c r="S41" s="9">
        <f t="shared" si="17"/>
        <v>0</v>
      </c>
      <c r="T41" s="9">
        <f t="shared" si="18"/>
        <v>3</v>
      </c>
      <c r="U41" s="9">
        <v>3</v>
      </c>
      <c r="V41" s="1">
        <f t="shared" si="9"/>
        <v>2700000000</v>
      </c>
    </row>
    <row r="42" spans="1:22" x14ac:dyDescent="0.25">
      <c r="A42" s="10">
        <v>41</v>
      </c>
      <c r="B42" s="11" t="s">
        <v>433</v>
      </c>
      <c r="C42" s="11" t="s">
        <v>312</v>
      </c>
      <c r="D42" s="11" t="s">
        <v>434</v>
      </c>
      <c r="E42" s="11" t="s">
        <v>271</v>
      </c>
      <c r="F42" s="11" t="s">
        <v>272</v>
      </c>
      <c r="G42" s="10">
        <v>300000000</v>
      </c>
      <c r="H42" s="12" t="s">
        <v>273</v>
      </c>
      <c r="I42" s="9">
        <v>36000</v>
      </c>
      <c r="J42" s="20">
        <f t="shared" si="10"/>
        <v>8333.3333333333339</v>
      </c>
      <c r="K42" s="12" t="str">
        <f t="shared" si="11"/>
        <v>11</v>
      </c>
      <c r="L42" s="12" t="str">
        <f t="shared" si="12"/>
        <v>1395</v>
      </c>
      <c r="M42" s="12" t="s">
        <v>8</v>
      </c>
      <c r="N42" s="9">
        <v>38000</v>
      </c>
      <c r="O42" s="22">
        <f t="shared" si="13"/>
        <v>7894.7368421052633</v>
      </c>
      <c r="P42" s="9">
        <f t="shared" si="14"/>
        <v>438.59649122807059</v>
      </c>
      <c r="Q42" s="11" t="str">
        <f t="shared" si="15"/>
        <v>05</v>
      </c>
      <c r="R42" s="11" t="str">
        <f t="shared" si="16"/>
        <v>1396</v>
      </c>
      <c r="S42" s="9">
        <f t="shared" si="17"/>
        <v>12</v>
      </c>
      <c r="T42" s="9">
        <f t="shared" si="18"/>
        <v>6</v>
      </c>
      <c r="U42" s="9">
        <v>18</v>
      </c>
      <c r="V42" s="1">
        <f t="shared" si="9"/>
        <v>5400000000</v>
      </c>
    </row>
    <row r="43" spans="1:22" x14ac:dyDescent="0.25">
      <c r="A43" s="10">
        <v>42</v>
      </c>
      <c r="B43" s="11" t="s">
        <v>311</v>
      </c>
      <c r="C43" s="11" t="s">
        <v>312</v>
      </c>
      <c r="D43" s="11" t="s">
        <v>313</v>
      </c>
      <c r="E43" s="11" t="s">
        <v>5</v>
      </c>
      <c r="F43" s="11" t="s">
        <v>6</v>
      </c>
      <c r="G43" s="10">
        <v>120000000</v>
      </c>
      <c r="H43" s="12" t="s">
        <v>7</v>
      </c>
      <c r="I43" s="9">
        <v>36000</v>
      </c>
      <c r="J43" s="20">
        <f t="shared" si="10"/>
        <v>3333.3333333333335</v>
      </c>
      <c r="K43" s="12" t="str">
        <f t="shared" si="11"/>
        <v>12</v>
      </c>
      <c r="L43" s="12" t="str">
        <f t="shared" si="12"/>
        <v>1395</v>
      </c>
      <c r="M43" s="12" t="s">
        <v>8</v>
      </c>
      <c r="N43" s="9">
        <v>38000</v>
      </c>
      <c r="O43" s="22">
        <f t="shared" si="13"/>
        <v>3157.8947368421054</v>
      </c>
      <c r="P43" s="9">
        <f t="shared" si="14"/>
        <v>175.43859649122805</v>
      </c>
      <c r="Q43" s="11" t="str">
        <f t="shared" si="15"/>
        <v>05</v>
      </c>
      <c r="R43" s="11" t="str">
        <f t="shared" si="16"/>
        <v>1396</v>
      </c>
      <c r="S43" s="9">
        <f t="shared" si="17"/>
        <v>12</v>
      </c>
      <c r="T43" s="9">
        <f t="shared" si="18"/>
        <v>7</v>
      </c>
      <c r="U43" s="9">
        <v>19</v>
      </c>
      <c r="V43" s="1">
        <f t="shared" si="9"/>
        <v>2280000000</v>
      </c>
    </row>
    <row r="44" spans="1:22" x14ac:dyDescent="0.25">
      <c r="A44" s="10">
        <v>43</v>
      </c>
      <c r="B44" s="11" t="s">
        <v>365</v>
      </c>
      <c r="C44" s="11" t="s">
        <v>312</v>
      </c>
      <c r="D44" s="11" t="s">
        <v>374</v>
      </c>
      <c r="E44" s="11" t="s">
        <v>119</v>
      </c>
      <c r="F44" s="11" t="s">
        <v>140</v>
      </c>
      <c r="G44" s="10">
        <v>103500000</v>
      </c>
      <c r="H44" s="12" t="s">
        <v>141</v>
      </c>
      <c r="I44" s="9">
        <v>38000</v>
      </c>
      <c r="J44" s="20">
        <f t="shared" si="10"/>
        <v>2723.6842105263158</v>
      </c>
      <c r="K44" s="12" t="str">
        <f t="shared" si="11"/>
        <v>02</v>
      </c>
      <c r="L44" s="12" t="str">
        <f t="shared" si="12"/>
        <v>1396</v>
      </c>
      <c r="M44" s="12" t="s">
        <v>8</v>
      </c>
      <c r="N44" s="9">
        <v>38000</v>
      </c>
      <c r="O44" s="22">
        <f t="shared" si="13"/>
        <v>2723.6842105263158</v>
      </c>
      <c r="P44" s="9">
        <f t="shared" si="14"/>
        <v>0</v>
      </c>
      <c r="Q44" s="11" t="str">
        <f t="shared" si="15"/>
        <v>05</v>
      </c>
      <c r="R44" s="11" t="str">
        <f t="shared" si="16"/>
        <v>1396</v>
      </c>
      <c r="S44" s="9">
        <f t="shared" si="17"/>
        <v>0</v>
      </c>
      <c r="T44" s="9">
        <f t="shared" si="18"/>
        <v>3</v>
      </c>
      <c r="U44" s="9">
        <v>3</v>
      </c>
      <c r="V44" s="1">
        <f t="shared" si="9"/>
        <v>310500000</v>
      </c>
    </row>
    <row r="45" spans="1:22" x14ac:dyDescent="0.25">
      <c r="A45" s="10">
        <v>44</v>
      </c>
      <c r="B45" s="11" t="s">
        <v>365</v>
      </c>
      <c r="C45" s="11" t="s">
        <v>312</v>
      </c>
      <c r="D45" s="11" t="s">
        <v>371</v>
      </c>
      <c r="E45" s="11" t="s">
        <v>119</v>
      </c>
      <c r="F45" s="11" t="s">
        <v>134</v>
      </c>
      <c r="G45" s="10">
        <v>45000000</v>
      </c>
      <c r="H45" s="12" t="s">
        <v>135</v>
      </c>
      <c r="I45" s="9">
        <v>38000</v>
      </c>
      <c r="J45" s="20">
        <f t="shared" si="10"/>
        <v>1184.2105263157894</v>
      </c>
      <c r="K45" s="12" t="str">
        <f t="shared" si="11"/>
        <v>01</v>
      </c>
      <c r="L45" s="12" t="str">
        <f t="shared" si="12"/>
        <v>1396</v>
      </c>
      <c r="M45" s="12" t="s">
        <v>8</v>
      </c>
      <c r="N45" s="9">
        <v>38000</v>
      </c>
      <c r="O45" s="22">
        <f t="shared" si="13"/>
        <v>1184.2105263157894</v>
      </c>
      <c r="P45" s="9">
        <f t="shared" si="14"/>
        <v>0</v>
      </c>
      <c r="Q45" s="11" t="str">
        <f t="shared" si="15"/>
        <v>05</v>
      </c>
      <c r="R45" s="11" t="str">
        <f t="shared" si="16"/>
        <v>1396</v>
      </c>
      <c r="S45" s="9">
        <f t="shared" si="17"/>
        <v>0</v>
      </c>
      <c r="T45" s="9">
        <f t="shared" si="18"/>
        <v>4</v>
      </c>
      <c r="U45" s="9">
        <v>4</v>
      </c>
      <c r="V45" s="1">
        <f t="shared" si="9"/>
        <v>180000000</v>
      </c>
    </row>
    <row r="46" spans="1:22" x14ac:dyDescent="0.25">
      <c r="A46" s="10">
        <v>45</v>
      </c>
      <c r="B46" s="11" t="s">
        <v>355</v>
      </c>
      <c r="C46" s="11" t="s">
        <v>312</v>
      </c>
      <c r="D46" s="11" t="s">
        <v>356</v>
      </c>
      <c r="E46" s="11" t="s">
        <v>99</v>
      </c>
      <c r="F46" s="11" t="s">
        <v>100</v>
      </c>
      <c r="G46" s="10">
        <v>412000000</v>
      </c>
      <c r="H46" s="12" t="s">
        <v>101</v>
      </c>
      <c r="I46" s="9">
        <v>38000</v>
      </c>
      <c r="J46" s="20">
        <f t="shared" si="10"/>
        <v>10842.105263157895</v>
      </c>
      <c r="K46" s="12" t="str">
        <f t="shared" si="11"/>
        <v>05</v>
      </c>
      <c r="L46" s="12" t="str">
        <f t="shared" si="12"/>
        <v>1396</v>
      </c>
      <c r="M46" s="12" t="s">
        <v>102</v>
      </c>
      <c r="N46" s="9">
        <v>38000</v>
      </c>
      <c r="O46" s="22">
        <f t="shared" si="13"/>
        <v>10842.105263157895</v>
      </c>
      <c r="P46" s="9">
        <f t="shared" si="14"/>
        <v>0</v>
      </c>
      <c r="Q46" s="11" t="str">
        <f t="shared" si="15"/>
        <v>06</v>
      </c>
      <c r="R46" s="11" t="str">
        <f t="shared" si="16"/>
        <v>1396</v>
      </c>
      <c r="S46" s="9">
        <f t="shared" si="17"/>
        <v>0</v>
      </c>
      <c r="T46" s="9">
        <f t="shared" si="18"/>
        <v>1</v>
      </c>
      <c r="U46" s="9">
        <v>1</v>
      </c>
      <c r="V46" s="1">
        <f t="shared" si="9"/>
        <v>412000000</v>
      </c>
    </row>
    <row r="47" spans="1:22" x14ac:dyDescent="0.25">
      <c r="A47" s="10">
        <v>46</v>
      </c>
      <c r="B47" s="11" t="s">
        <v>452</v>
      </c>
      <c r="C47" s="11" t="s">
        <v>312</v>
      </c>
      <c r="D47" s="11" t="s">
        <v>454</v>
      </c>
      <c r="E47" s="11" t="s">
        <v>300</v>
      </c>
      <c r="F47" s="11" t="s">
        <v>304</v>
      </c>
      <c r="G47" s="10">
        <v>2900000000</v>
      </c>
      <c r="H47" s="12" t="s">
        <v>305</v>
      </c>
      <c r="I47" s="9">
        <v>38000</v>
      </c>
      <c r="J47" s="20">
        <f t="shared" si="10"/>
        <v>76315.789473684214</v>
      </c>
      <c r="K47" s="12" t="str">
        <f t="shared" si="11"/>
        <v>06</v>
      </c>
      <c r="L47" s="12" t="str">
        <f t="shared" si="12"/>
        <v>1396</v>
      </c>
      <c r="M47" s="13" t="s">
        <v>306</v>
      </c>
      <c r="N47" s="9">
        <v>38000</v>
      </c>
      <c r="O47" s="22">
        <f t="shared" si="13"/>
        <v>76315.789473684214</v>
      </c>
      <c r="P47" s="9">
        <f t="shared" si="14"/>
        <v>0</v>
      </c>
      <c r="Q47" s="11" t="str">
        <f t="shared" si="15"/>
        <v>09</v>
      </c>
      <c r="R47" s="11" t="str">
        <f t="shared" si="16"/>
        <v>1396</v>
      </c>
      <c r="S47" s="9">
        <f t="shared" si="17"/>
        <v>0</v>
      </c>
      <c r="T47" s="9">
        <f t="shared" si="18"/>
        <v>3</v>
      </c>
      <c r="U47" s="9">
        <v>3</v>
      </c>
      <c r="V47" s="1">
        <f t="shared" si="9"/>
        <v>8700000000</v>
      </c>
    </row>
    <row r="48" spans="1:22" x14ac:dyDescent="0.25">
      <c r="A48" s="10">
        <v>47</v>
      </c>
      <c r="B48" s="11" t="s">
        <v>406</v>
      </c>
      <c r="C48" s="11" t="s">
        <v>389</v>
      </c>
      <c r="D48" s="11" t="s">
        <v>413</v>
      </c>
      <c r="E48" s="11" t="s">
        <v>209</v>
      </c>
      <c r="F48" s="11" t="s">
        <v>224</v>
      </c>
      <c r="G48" s="10">
        <v>22000000</v>
      </c>
      <c r="H48" s="12" t="s">
        <v>225</v>
      </c>
      <c r="I48" s="9">
        <v>38000</v>
      </c>
      <c r="J48" s="20">
        <f t="shared" si="10"/>
        <v>578.9473684210526</v>
      </c>
      <c r="K48" s="12" t="str">
        <f t="shared" si="11"/>
        <v>06</v>
      </c>
      <c r="L48" s="12" t="str">
        <f t="shared" si="12"/>
        <v>1396</v>
      </c>
      <c r="M48" s="13" t="s">
        <v>226</v>
      </c>
      <c r="N48" s="9">
        <v>38000</v>
      </c>
      <c r="O48" s="22">
        <f t="shared" si="13"/>
        <v>578.9473684210526</v>
      </c>
      <c r="P48" s="9">
        <f t="shared" si="14"/>
        <v>0</v>
      </c>
      <c r="Q48" s="11" t="str">
        <f t="shared" si="15"/>
        <v>11</v>
      </c>
      <c r="R48" s="11" t="str">
        <f t="shared" si="16"/>
        <v>1396</v>
      </c>
      <c r="S48" s="9">
        <f t="shared" si="17"/>
        <v>0</v>
      </c>
      <c r="T48" s="9">
        <f t="shared" si="18"/>
        <v>5</v>
      </c>
      <c r="U48" s="9">
        <v>5</v>
      </c>
      <c r="V48" s="1">
        <f t="shared" si="9"/>
        <v>110000000</v>
      </c>
    </row>
    <row r="49" spans="1:22" x14ac:dyDescent="0.25">
      <c r="A49" s="10">
        <v>48</v>
      </c>
      <c r="B49" s="11" t="s">
        <v>365</v>
      </c>
      <c r="C49" s="11" t="s">
        <v>312</v>
      </c>
      <c r="D49" s="11" t="s">
        <v>369</v>
      </c>
      <c r="E49" s="11" t="s">
        <v>119</v>
      </c>
      <c r="F49" s="11" t="s">
        <v>128</v>
      </c>
      <c r="G49" s="10">
        <v>400000000</v>
      </c>
      <c r="H49" s="12" t="s">
        <v>129</v>
      </c>
      <c r="I49" s="9">
        <v>36000</v>
      </c>
      <c r="J49" s="20">
        <f t="shared" si="10"/>
        <v>11111.111111111111</v>
      </c>
      <c r="K49" s="12" t="str">
        <f t="shared" si="11"/>
        <v>09</v>
      </c>
      <c r="L49" s="12" t="str">
        <f t="shared" si="12"/>
        <v>1395</v>
      </c>
      <c r="M49" s="13" t="s">
        <v>130</v>
      </c>
      <c r="N49" s="18">
        <v>130000</v>
      </c>
      <c r="O49" s="22">
        <f t="shared" si="13"/>
        <v>3076.9230769230771</v>
      </c>
      <c r="P49" s="9">
        <f t="shared" si="14"/>
        <v>8034.1880341880342</v>
      </c>
      <c r="Q49" s="11" t="str">
        <f t="shared" si="15"/>
        <v>03</v>
      </c>
      <c r="R49" s="11" t="str">
        <f t="shared" si="16"/>
        <v>1397</v>
      </c>
      <c r="S49" s="9">
        <f t="shared" si="17"/>
        <v>24</v>
      </c>
      <c r="T49" s="9">
        <f t="shared" si="18"/>
        <v>6</v>
      </c>
      <c r="U49" s="9">
        <v>30</v>
      </c>
      <c r="V49" s="1">
        <f t="shared" si="9"/>
        <v>12000000000</v>
      </c>
    </row>
    <row r="50" spans="1:22" x14ac:dyDescent="0.25">
      <c r="A50" s="10">
        <v>49</v>
      </c>
      <c r="B50" s="11" t="s">
        <v>365</v>
      </c>
      <c r="C50" s="11" t="s">
        <v>312</v>
      </c>
      <c r="D50" s="11" t="s">
        <v>378</v>
      </c>
      <c r="E50" s="11" t="s">
        <v>119</v>
      </c>
      <c r="F50" s="11" t="s">
        <v>149</v>
      </c>
      <c r="G50" s="10">
        <v>400000000</v>
      </c>
      <c r="H50" s="12" t="s">
        <v>150</v>
      </c>
      <c r="I50" s="9">
        <v>36000</v>
      </c>
      <c r="J50" s="20">
        <f t="shared" si="10"/>
        <v>11111.111111111111</v>
      </c>
      <c r="K50" s="12" t="str">
        <f t="shared" si="11"/>
        <v>11</v>
      </c>
      <c r="L50" s="12" t="str">
        <f t="shared" si="12"/>
        <v>1395</v>
      </c>
      <c r="M50" s="13" t="s">
        <v>130</v>
      </c>
      <c r="N50" s="18">
        <v>130000</v>
      </c>
      <c r="O50" s="22">
        <f t="shared" si="13"/>
        <v>3076.9230769230771</v>
      </c>
      <c r="P50" s="9">
        <f t="shared" si="14"/>
        <v>8034.1880341880342</v>
      </c>
      <c r="Q50" s="11" t="str">
        <f t="shared" si="15"/>
        <v>03</v>
      </c>
      <c r="R50" s="11" t="str">
        <f t="shared" si="16"/>
        <v>1397</v>
      </c>
      <c r="S50" s="9">
        <f t="shared" si="17"/>
        <v>24</v>
      </c>
      <c r="T50" s="9">
        <f t="shared" si="18"/>
        <v>8</v>
      </c>
      <c r="U50" s="9">
        <v>32</v>
      </c>
      <c r="V50" s="1">
        <f t="shared" si="9"/>
        <v>12800000000</v>
      </c>
    </row>
    <row r="51" spans="1:22" x14ac:dyDescent="0.25">
      <c r="A51" s="10">
        <v>50</v>
      </c>
      <c r="B51" s="11" t="s">
        <v>365</v>
      </c>
      <c r="C51" s="11" t="s">
        <v>312</v>
      </c>
      <c r="D51" s="11" t="s">
        <v>379</v>
      </c>
      <c r="E51" s="11" t="s">
        <v>119</v>
      </c>
      <c r="F51" s="11" t="s">
        <v>151</v>
      </c>
      <c r="G51" s="10">
        <v>400000000</v>
      </c>
      <c r="H51" s="12" t="s">
        <v>152</v>
      </c>
      <c r="I51" s="9">
        <v>36000</v>
      </c>
      <c r="J51" s="20">
        <f t="shared" si="10"/>
        <v>11111.111111111111</v>
      </c>
      <c r="K51" s="12" t="str">
        <f t="shared" si="11"/>
        <v>11</v>
      </c>
      <c r="L51" s="12" t="str">
        <f t="shared" si="12"/>
        <v>1395</v>
      </c>
      <c r="M51" s="13" t="s">
        <v>130</v>
      </c>
      <c r="N51" s="18">
        <v>130000</v>
      </c>
      <c r="O51" s="22">
        <f t="shared" si="13"/>
        <v>3076.9230769230771</v>
      </c>
      <c r="P51" s="9">
        <f t="shared" si="14"/>
        <v>8034.1880341880342</v>
      </c>
      <c r="Q51" s="11" t="str">
        <f t="shared" si="15"/>
        <v>03</v>
      </c>
      <c r="R51" s="11" t="str">
        <f t="shared" si="16"/>
        <v>1397</v>
      </c>
      <c r="S51" s="9">
        <f t="shared" si="17"/>
        <v>24</v>
      </c>
      <c r="T51" s="9">
        <f t="shared" si="18"/>
        <v>8</v>
      </c>
      <c r="U51" s="9">
        <v>32</v>
      </c>
      <c r="V51" s="1">
        <f t="shared" si="9"/>
        <v>12800000000</v>
      </c>
    </row>
    <row r="52" spans="1:22" x14ac:dyDescent="0.25">
      <c r="A52" s="10">
        <v>51</v>
      </c>
      <c r="B52" s="11" t="s">
        <v>365</v>
      </c>
      <c r="C52" s="11" t="s">
        <v>312</v>
      </c>
      <c r="D52" s="11" t="s">
        <v>376</v>
      </c>
      <c r="E52" s="11" t="s">
        <v>119</v>
      </c>
      <c r="F52" s="11" t="s">
        <v>144</v>
      </c>
      <c r="G52" s="10">
        <v>400000000</v>
      </c>
      <c r="H52" s="12" t="s">
        <v>145</v>
      </c>
      <c r="I52" s="9">
        <v>36000</v>
      </c>
      <c r="J52" s="20">
        <f t="shared" si="10"/>
        <v>11111.111111111111</v>
      </c>
      <c r="K52" s="12" t="str">
        <f t="shared" si="11"/>
        <v>10</v>
      </c>
      <c r="L52" s="12" t="str">
        <f t="shared" si="12"/>
        <v>1395</v>
      </c>
      <c r="M52" s="13" t="s">
        <v>118</v>
      </c>
      <c r="N52" s="18">
        <v>130000</v>
      </c>
      <c r="O52" s="22">
        <f t="shared" si="13"/>
        <v>3076.9230769230771</v>
      </c>
      <c r="P52" s="9">
        <f t="shared" si="14"/>
        <v>8034.1880341880342</v>
      </c>
      <c r="Q52" s="11" t="str">
        <f t="shared" si="15"/>
        <v>04</v>
      </c>
      <c r="R52" s="11" t="str">
        <f t="shared" si="16"/>
        <v>1397</v>
      </c>
      <c r="S52" s="9">
        <f t="shared" si="17"/>
        <v>24</v>
      </c>
      <c r="T52" s="9">
        <f t="shared" si="18"/>
        <v>6</v>
      </c>
      <c r="U52" s="9">
        <v>30</v>
      </c>
      <c r="V52" s="1">
        <f t="shared" si="9"/>
        <v>12000000000</v>
      </c>
    </row>
    <row r="53" spans="1:22" x14ac:dyDescent="0.25">
      <c r="A53" s="10">
        <v>52</v>
      </c>
      <c r="B53" s="11" t="s">
        <v>363</v>
      </c>
      <c r="C53" s="11" t="s">
        <v>312</v>
      </c>
      <c r="D53" s="11" t="s">
        <v>364</v>
      </c>
      <c r="E53" s="11" t="s">
        <v>115</v>
      </c>
      <c r="F53" s="11" t="s">
        <v>116</v>
      </c>
      <c r="G53" s="10">
        <v>360000000</v>
      </c>
      <c r="H53" s="12" t="s">
        <v>117</v>
      </c>
      <c r="I53" s="9">
        <v>38000</v>
      </c>
      <c r="J53" s="20">
        <f t="shared" si="10"/>
        <v>9473.6842105263149</v>
      </c>
      <c r="K53" s="12" t="str">
        <f t="shared" si="11"/>
        <v>06</v>
      </c>
      <c r="L53" s="12" t="str">
        <f t="shared" si="12"/>
        <v>1396</v>
      </c>
      <c r="M53" s="13" t="s">
        <v>118</v>
      </c>
      <c r="N53" s="18">
        <v>130000</v>
      </c>
      <c r="O53" s="22">
        <f t="shared" si="13"/>
        <v>2769.2307692307691</v>
      </c>
      <c r="P53" s="9">
        <f t="shared" si="14"/>
        <v>6704.4534412955454</v>
      </c>
      <c r="Q53" s="11" t="str">
        <f t="shared" si="15"/>
        <v>04</v>
      </c>
      <c r="R53" s="11" t="str">
        <f t="shared" si="16"/>
        <v>1397</v>
      </c>
      <c r="S53" s="9">
        <f t="shared" si="17"/>
        <v>12</v>
      </c>
      <c r="T53" s="9">
        <f t="shared" si="18"/>
        <v>2</v>
      </c>
      <c r="U53" s="9">
        <v>14</v>
      </c>
      <c r="V53" s="1">
        <f t="shared" si="9"/>
        <v>5040000000</v>
      </c>
    </row>
    <row r="54" spans="1:22" x14ac:dyDescent="0.25">
      <c r="A54" s="10">
        <v>53</v>
      </c>
      <c r="B54" s="11" t="s">
        <v>404</v>
      </c>
      <c r="C54" s="11" t="s">
        <v>312</v>
      </c>
      <c r="D54" s="11" t="s">
        <v>405</v>
      </c>
      <c r="E54" s="11" t="s">
        <v>206</v>
      </c>
      <c r="F54" s="11" t="s">
        <v>207</v>
      </c>
      <c r="G54" s="10">
        <v>300000000</v>
      </c>
      <c r="H54" s="12" t="s">
        <v>208</v>
      </c>
      <c r="I54" s="9">
        <v>38000</v>
      </c>
      <c r="J54" s="20">
        <f t="shared" si="10"/>
        <v>7894.7368421052633</v>
      </c>
      <c r="K54" s="12" t="str">
        <f t="shared" si="11"/>
        <v>07</v>
      </c>
      <c r="L54" s="12" t="str">
        <f t="shared" si="12"/>
        <v>1396</v>
      </c>
      <c r="M54" s="13" t="s">
        <v>118</v>
      </c>
      <c r="N54" s="18">
        <v>130000</v>
      </c>
      <c r="O54" s="22">
        <f t="shared" si="13"/>
        <v>2307.6923076923076</v>
      </c>
      <c r="P54" s="9">
        <f t="shared" si="14"/>
        <v>5587.0445344129557</v>
      </c>
      <c r="Q54" s="11" t="str">
        <f t="shared" si="15"/>
        <v>04</v>
      </c>
      <c r="R54" s="11" t="str">
        <f t="shared" si="16"/>
        <v>1397</v>
      </c>
      <c r="S54" s="9">
        <f t="shared" si="17"/>
        <v>12</v>
      </c>
      <c r="T54" s="9">
        <f t="shared" si="18"/>
        <v>3</v>
      </c>
      <c r="U54" s="9">
        <v>15</v>
      </c>
      <c r="V54" s="1">
        <f t="shared" si="9"/>
        <v>4500000000</v>
      </c>
    </row>
    <row r="55" spans="1:22" x14ac:dyDescent="0.25">
      <c r="A55" s="10">
        <v>54</v>
      </c>
      <c r="B55" s="11" t="s">
        <v>406</v>
      </c>
      <c r="C55" s="11" t="s">
        <v>389</v>
      </c>
      <c r="D55" s="11" t="s">
        <v>417</v>
      </c>
      <c r="E55" s="11" t="s">
        <v>209</v>
      </c>
      <c r="F55" s="11" t="s">
        <v>235</v>
      </c>
      <c r="G55" s="10">
        <v>562440000</v>
      </c>
      <c r="H55" s="12" t="s">
        <v>236</v>
      </c>
      <c r="I55" s="9">
        <v>36000</v>
      </c>
      <c r="J55" s="20">
        <f t="shared" si="10"/>
        <v>15623.333333333334</v>
      </c>
      <c r="K55" s="12" t="str">
        <f t="shared" si="11"/>
        <v>10</v>
      </c>
      <c r="L55" s="12" t="str">
        <f t="shared" si="12"/>
        <v>1395</v>
      </c>
      <c r="M55" s="13" t="s">
        <v>237</v>
      </c>
      <c r="N55" s="18">
        <v>130000</v>
      </c>
      <c r="O55" s="22">
        <f t="shared" si="13"/>
        <v>4326.4615384615381</v>
      </c>
      <c r="P55" s="9">
        <f t="shared" si="14"/>
        <v>11296.871794871797</v>
      </c>
      <c r="Q55" s="11" t="str">
        <f t="shared" si="15"/>
        <v>07</v>
      </c>
      <c r="R55" s="11" t="str">
        <f t="shared" si="16"/>
        <v>1397</v>
      </c>
      <c r="S55" s="9">
        <f t="shared" si="17"/>
        <v>24</v>
      </c>
      <c r="T55" s="9">
        <f t="shared" si="18"/>
        <v>3</v>
      </c>
      <c r="U55" s="9">
        <v>27</v>
      </c>
      <c r="V55" s="1">
        <f t="shared" si="9"/>
        <v>15185880000</v>
      </c>
    </row>
    <row r="56" spans="1:22" x14ac:dyDescent="0.25">
      <c r="A56" s="10">
        <v>55</v>
      </c>
      <c r="B56" s="11" t="s">
        <v>406</v>
      </c>
      <c r="C56" s="11" t="s">
        <v>389</v>
      </c>
      <c r="D56" s="11" t="s">
        <v>421</v>
      </c>
      <c r="E56" s="11" t="s">
        <v>209</v>
      </c>
      <c r="F56" s="11" t="s">
        <v>244</v>
      </c>
      <c r="G56" s="10">
        <v>562440000</v>
      </c>
      <c r="H56" s="12" t="s">
        <v>7</v>
      </c>
      <c r="I56" s="9">
        <v>36000</v>
      </c>
      <c r="J56" s="20">
        <f t="shared" si="10"/>
        <v>15623.333333333334</v>
      </c>
      <c r="K56" s="12" t="str">
        <f t="shared" si="11"/>
        <v>12</v>
      </c>
      <c r="L56" s="12" t="str">
        <f t="shared" si="12"/>
        <v>1395</v>
      </c>
      <c r="M56" s="13" t="s">
        <v>237</v>
      </c>
      <c r="N56" s="18">
        <v>130000</v>
      </c>
      <c r="O56" s="22">
        <f t="shared" si="13"/>
        <v>4326.4615384615381</v>
      </c>
      <c r="P56" s="9">
        <f t="shared" si="14"/>
        <v>11296.871794871797</v>
      </c>
      <c r="Q56" s="11" t="str">
        <f t="shared" si="15"/>
        <v>07</v>
      </c>
      <c r="R56" s="11" t="str">
        <f t="shared" si="16"/>
        <v>1397</v>
      </c>
      <c r="S56" s="9">
        <f t="shared" si="17"/>
        <v>24</v>
      </c>
      <c r="T56" s="9">
        <f t="shared" si="18"/>
        <v>5</v>
      </c>
      <c r="U56" s="9">
        <v>29</v>
      </c>
      <c r="V56" s="1">
        <f t="shared" si="9"/>
        <v>16310760000</v>
      </c>
    </row>
    <row r="57" spans="1:22" x14ac:dyDescent="0.25">
      <c r="A57" s="10">
        <v>56</v>
      </c>
      <c r="B57" s="11" t="s">
        <v>406</v>
      </c>
      <c r="C57" s="11" t="s">
        <v>389</v>
      </c>
      <c r="D57" s="11" t="s">
        <v>419</v>
      </c>
      <c r="E57" s="11" t="s">
        <v>209</v>
      </c>
      <c r="F57" s="11" t="s">
        <v>240</v>
      </c>
      <c r="G57" s="10">
        <v>30000000</v>
      </c>
      <c r="H57" s="12" t="s">
        <v>152</v>
      </c>
      <c r="I57" s="9">
        <v>36000</v>
      </c>
      <c r="J57" s="20">
        <f t="shared" si="10"/>
        <v>833.33333333333337</v>
      </c>
      <c r="K57" s="12" t="str">
        <f t="shared" si="11"/>
        <v>11</v>
      </c>
      <c r="L57" s="12" t="str">
        <f t="shared" si="12"/>
        <v>1395</v>
      </c>
      <c r="M57" s="13" t="s">
        <v>241</v>
      </c>
      <c r="N57" s="18">
        <v>130000</v>
      </c>
      <c r="O57" s="22">
        <f t="shared" si="13"/>
        <v>230.76923076923077</v>
      </c>
      <c r="P57" s="9">
        <f t="shared" si="14"/>
        <v>602.56410256410254</v>
      </c>
      <c r="Q57" s="11" t="str">
        <f t="shared" si="15"/>
        <v>10</v>
      </c>
      <c r="R57" s="11" t="str">
        <f t="shared" si="16"/>
        <v>1397</v>
      </c>
      <c r="S57" s="9">
        <f t="shared" si="17"/>
        <v>24</v>
      </c>
      <c r="T57" s="9">
        <f t="shared" si="18"/>
        <v>1</v>
      </c>
      <c r="U57" s="9">
        <v>25</v>
      </c>
      <c r="V57" s="1">
        <f t="shared" si="9"/>
        <v>750000000</v>
      </c>
    </row>
    <row r="58" spans="1:22" x14ac:dyDescent="0.25">
      <c r="A58" s="10">
        <v>57</v>
      </c>
      <c r="B58" s="11" t="s">
        <v>406</v>
      </c>
      <c r="C58" s="11" t="s">
        <v>389</v>
      </c>
      <c r="D58" s="11" t="s">
        <v>414</v>
      </c>
      <c r="E58" s="11" t="s">
        <v>209</v>
      </c>
      <c r="F58" s="11" t="s">
        <v>227</v>
      </c>
      <c r="G58" s="10">
        <v>900000000</v>
      </c>
      <c r="H58" s="12" t="s">
        <v>228</v>
      </c>
      <c r="I58" s="9">
        <v>38000</v>
      </c>
      <c r="J58" s="20">
        <f t="shared" si="10"/>
        <v>23684.21052631579</v>
      </c>
      <c r="K58" s="12" t="str">
        <f t="shared" si="11"/>
        <v>10</v>
      </c>
      <c r="L58" s="12" t="str">
        <f t="shared" si="12"/>
        <v>1396</v>
      </c>
      <c r="M58" s="13" t="s">
        <v>229</v>
      </c>
      <c r="N58" s="18">
        <v>130000</v>
      </c>
      <c r="O58" s="22">
        <f t="shared" si="13"/>
        <v>6923.0769230769229</v>
      </c>
      <c r="P58" s="9">
        <f t="shared" si="14"/>
        <v>16761.133603238868</v>
      </c>
      <c r="Q58" s="11" t="str">
        <f t="shared" si="15"/>
        <v>10</v>
      </c>
      <c r="R58" s="11" t="str">
        <f t="shared" si="16"/>
        <v>1397</v>
      </c>
      <c r="S58" s="9">
        <f t="shared" si="17"/>
        <v>12</v>
      </c>
      <c r="T58" s="9">
        <f t="shared" si="18"/>
        <v>0</v>
      </c>
      <c r="U58" s="9">
        <v>12</v>
      </c>
      <c r="V58" s="1">
        <f t="shared" si="9"/>
        <v>10800000000</v>
      </c>
    </row>
    <row r="59" spans="1:22" x14ac:dyDescent="0.25">
      <c r="A59" s="10">
        <v>58</v>
      </c>
      <c r="B59" s="11" t="s">
        <v>406</v>
      </c>
      <c r="C59" s="11" t="s">
        <v>389</v>
      </c>
      <c r="D59" s="11" t="s">
        <v>418</v>
      </c>
      <c r="E59" s="11" t="s">
        <v>209</v>
      </c>
      <c r="F59" s="11" t="s">
        <v>238</v>
      </c>
      <c r="G59" s="10">
        <v>500000000</v>
      </c>
      <c r="H59" s="12" t="s">
        <v>239</v>
      </c>
      <c r="I59" s="9">
        <v>36000</v>
      </c>
      <c r="J59" s="20">
        <f t="shared" si="10"/>
        <v>13888.888888888889</v>
      </c>
      <c r="K59" s="12" t="str">
        <f t="shared" si="11"/>
        <v>11</v>
      </c>
      <c r="L59" s="12" t="str">
        <f t="shared" si="12"/>
        <v>1395</v>
      </c>
      <c r="M59" s="13" t="s">
        <v>229</v>
      </c>
      <c r="N59" s="18">
        <v>130000</v>
      </c>
      <c r="O59" s="22">
        <f t="shared" si="13"/>
        <v>3846.1538461538462</v>
      </c>
      <c r="P59" s="9">
        <f t="shared" si="14"/>
        <v>10042.735042735043</v>
      </c>
      <c r="Q59" s="11" t="str">
        <f t="shared" si="15"/>
        <v>10</v>
      </c>
      <c r="R59" s="11" t="str">
        <f t="shared" si="16"/>
        <v>1397</v>
      </c>
      <c r="S59" s="9">
        <f t="shared" si="17"/>
        <v>24</v>
      </c>
      <c r="T59" s="9">
        <f t="shared" si="18"/>
        <v>1</v>
      </c>
      <c r="U59" s="9">
        <v>25</v>
      </c>
      <c r="V59" s="1">
        <f t="shared" si="9"/>
        <v>12500000000</v>
      </c>
    </row>
    <row r="60" spans="1:22" x14ac:dyDescent="0.25">
      <c r="A60" s="10">
        <v>59</v>
      </c>
      <c r="B60" s="11" t="s">
        <v>406</v>
      </c>
      <c r="C60" s="11" t="s">
        <v>389</v>
      </c>
      <c r="D60" s="11" t="s">
        <v>422</v>
      </c>
      <c r="E60" s="11" t="s">
        <v>209</v>
      </c>
      <c r="F60" s="11" t="s">
        <v>245</v>
      </c>
      <c r="G60" s="10">
        <v>250000000</v>
      </c>
      <c r="H60" s="12" t="s">
        <v>246</v>
      </c>
      <c r="I60" s="9">
        <v>38000</v>
      </c>
      <c r="J60" s="20">
        <f t="shared" si="10"/>
        <v>6578.9473684210525</v>
      </c>
      <c r="K60" s="12" t="str">
        <f t="shared" si="11"/>
        <v>03</v>
      </c>
      <c r="L60" s="12" t="str">
        <f t="shared" si="12"/>
        <v>1396</v>
      </c>
      <c r="M60" s="13" t="s">
        <v>229</v>
      </c>
      <c r="N60" s="18">
        <v>130000</v>
      </c>
      <c r="O60" s="22">
        <f t="shared" si="13"/>
        <v>1923.0769230769231</v>
      </c>
      <c r="P60" s="9">
        <f t="shared" si="14"/>
        <v>4655.8704453441296</v>
      </c>
      <c r="Q60" s="11" t="str">
        <f t="shared" si="15"/>
        <v>10</v>
      </c>
      <c r="R60" s="11" t="str">
        <f t="shared" si="16"/>
        <v>1397</v>
      </c>
      <c r="S60" s="9">
        <f t="shared" si="17"/>
        <v>12</v>
      </c>
      <c r="T60" s="9">
        <f t="shared" si="18"/>
        <v>7</v>
      </c>
      <c r="U60" s="9">
        <v>19</v>
      </c>
      <c r="V60" s="1">
        <f t="shared" si="9"/>
        <v>4750000000</v>
      </c>
    </row>
    <row r="61" spans="1:22" x14ac:dyDescent="0.25">
      <c r="A61" s="10">
        <v>60</v>
      </c>
      <c r="B61" s="11" t="s">
        <v>406</v>
      </c>
      <c r="C61" s="11" t="s">
        <v>389</v>
      </c>
      <c r="D61" s="11" t="s">
        <v>420</v>
      </c>
      <c r="E61" s="11" t="s">
        <v>209</v>
      </c>
      <c r="F61" s="11" t="s">
        <v>242</v>
      </c>
      <c r="G61" s="10">
        <v>115000000</v>
      </c>
      <c r="H61" s="12" t="s">
        <v>243</v>
      </c>
      <c r="I61" s="9">
        <v>36000</v>
      </c>
      <c r="J61" s="20">
        <f t="shared" si="10"/>
        <v>3194.4444444444443</v>
      </c>
      <c r="K61" s="12" t="str">
        <f t="shared" si="11"/>
        <v>11</v>
      </c>
      <c r="L61" s="12" t="str">
        <f t="shared" si="12"/>
        <v>1395</v>
      </c>
      <c r="M61" s="13" t="s">
        <v>229</v>
      </c>
      <c r="N61" s="18">
        <v>130000</v>
      </c>
      <c r="O61" s="22">
        <f t="shared" si="13"/>
        <v>884.61538461538464</v>
      </c>
      <c r="P61" s="9">
        <f t="shared" si="14"/>
        <v>2309.8290598290596</v>
      </c>
      <c r="Q61" s="11" t="str">
        <f t="shared" si="15"/>
        <v>10</v>
      </c>
      <c r="R61" s="11" t="str">
        <f t="shared" si="16"/>
        <v>1397</v>
      </c>
      <c r="S61" s="9">
        <f t="shared" si="17"/>
        <v>24</v>
      </c>
      <c r="T61" s="9">
        <f t="shared" si="18"/>
        <v>1</v>
      </c>
      <c r="U61" s="9">
        <v>25</v>
      </c>
      <c r="V61" s="1">
        <f t="shared" si="9"/>
        <v>2875000000</v>
      </c>
    </row>
    <row r="62" spans="1:22" x14ac:dyDescent="0.25">
      <c r="A62" s="10">
        <v>61</v>
      </c>
      <c r="B62" s="11" t="s">
        <v>406</v>
      </c>
      <c r="C62" s="11" t="s">
        <v>389</v>
      </c>
      <c r="D62" s="11" t="s">
        <v>415</v>
      </c>
      <c r="E62" s="11" t="s">
        <v>209</v>
      </c>
      <c r="F62" s="11" t="s">
        <v>230</v>
      </c>
      <c r="G62" s="10">
        <v>66000000</v>
      </c>
      <c r="H62" s="12" t="s">
        <v>231</v>
      </c>
      <c r="I62" s="9">
        <v>36000</v>
      </c>
      <c r="J62" s="20">
        <f t="shared" si="10"/>
        <v>1833.3333333333333</v>
      </c>
      <c r="K62" s="12" t="str">
        <f t="shared" si="11"/>
        <v>07</v>
      </c>
      <c r="L62" s="12" t="str">
        <f t="shared" si="12"/>
        <v>1395</v>
      </c>
      <c r="M62" s="13" t="s">
        <v>229</v>
      </c>
      <c r="N62" s="18">
        <v>130000</v>
      </c>
      <c r="O62" s="22">
        <f t="shared" si="13"/>
        <v>507.69230769230768</v>
      </c>
      <c r="P62" s="9">
        <f t="shared" si="14"/>
        <v>1325.6410256410256</v>
      </c>
      <c r="Q62" s="11" t="str">
        <f t="shared" si="15"/>
        <v>10</v>
      </c>
      <c r="R62" s="11" t="str">
        <f t="shared" si="16"/>
        <v>1397</v>
      </c>
      <c r="S62" s="9">
        <f t="shared" si="17"/>
        <v>24</v>
      </c>
      <c r="T62" s="9">
        <f t="shared" si="18"/>
        <v>3</v>
      </c>
      <c r="U62" s="9">
        <v>27</v>
      </c>
      <c r="V62" s="1">
        <f t="shared" si="9"/>
        <v>1782000000</v>
      </c>
    </row>
    <row r="63" spans="1:22" x14ac:dyDescent="0.25">
      <c r="A63" s="10">
        <v>62</v>
      </c>
      <c r="B63" s="11" t="s">
        <v>327</v>
      </c>
      <c r="C63" s="11" t="s">
        <v>328</v>
      </c>
      <c r="D63" s="11" t="s">
        <v>336</v>
      </c>
      <c r="E63" s="11" t="s">
        <v>40</v>
      </c>
      <c r="F63" s="11" t="s">
        <v>59</v>
      </c>
      <c r="G63" s="10">
        <v>100000000</v>
      </c>
      <c r="H63" s="12" t="s">
        <v>60</v>
      </c>
      <c r="I63" s="9">
        <v>38000</v>
      </c>
      <c r="J63" s="20">
        <f t="shared" si="10"/>
        <v>2631.5789473684213</v>
      </c>
      <c r="K63" s="12" t="str">
        <f t="shared" si="11"/>
        <v>02</v>
      </c>
      <c r="L63" s="12" t="str">
        <f t="shared" si="12"/>
        <v>1396</v>
      </c>
      <c r="M63" s="13" t="s">
        <v>61</v>
      </c>
      <c r="N63" s="18">
        <v>130000</v>
      </c>
      <c r="O63" s="22">
        <f t="shared" si="13"/>
        <v>769.23076923076928</v>
      </c>
      <c r="P63" s="9">
        <f t="shared" si="14"/>
        <v>1862.348178137652</v>
      </c>
      <c r="Q63" s="11" t="str">
        <f t="shared" si="15"/>
        <v>11</v>
      </c>
      <c r="R63" s="11" t="str">
        <f t="shared" si="16"/>
        <v>1397</v>
      </c>
      <c r="S63" s="9">
        <f t="shared" si="17"/>
        <v>12</v>
      </c>
      <c r="T63" s="9">
        <f t="shared" si="18"/>
        <v>9</v>
      </c>
      <c r="U63" s="9">
        <v>21</v>
      </c>
      <c r="V63" s="1">
        <f t="shared" si="9"/>
        <v>2100000000</v>
      </c>
    </row>
    <row r="64" spans="1:22" x14ac:dyDescent="0.25">
      <c r="A64" s="10">
        <v>63</v>
      </c>
      <c r="B64" s="11" t="s">
        <v>431</v>
      </c>
      <c r="C64" s="11" t="s">
        <v>312</v>
      </c>
      <c r="D64" s="11" t="s">
        <v>432</v>
      </c>
      <c r="E64" s="11" t="s">
        <v>268</v>
      </c>
      <c r="F64" s="11" t="s">
        <v>269</v>
      </c>
      <c r="G64" s="10">
        <v>120000000</v>
      </c>
      <c r="H64" s="12" t="s">
        <v>270</v>
      </c>
      <c r="I64" s="9">
        <v>38000</v>
      </c>
      <c r="J64" s="20">
        <f t="shared" si="10"/>
        <v>3157.8947368421054</v>
      </c>
      <c r="K64" s="12" t="str">
        <f t="shared" si="11"/>
        <v>09</v>
      </c>
      <c r="L64" s="12" t="str">
        <f t="shared" si="12"/>
        <v>1396</v>
      </c>
      <c r="M64" s="13" t="s">
        <v>170</v>
      </c>
      <c r="N64" s="18">
        <v>130000</v>
      </c>
      <c r="O64" s="22">
        <f t="shared" si="13"/>
        <v>923.07692307692309</v>
      </c>
      <c r="P64" s="9">
        <f t="shared" si="14"/>
        <v>2234.8178137651821</v>
      </c>
      <c r="Q64" s="11" t="str">
        <f t="shared" si="15"/>
        <v>11</v>
      </c>
      <c r="R64" s="11" t="str">
        <f t="shared" si="16"/>
        <v>1397</v>
      </c>
      <c r="S64" s="9">
        <f t="shared" si="17"/>
        <v>12</v>
      </c>
      <c r="T64" s="9">
        <f t="shared" si="18"/>
        <v>2</v>
      </c>
      <c r="U64" s="9">
        <v>14</v>
      </c>
      <c r="V64" s="1">
        <f t="shared" si="9"/>
        <v>1680000000</v>
      </c>
    </row>
    <row r="65" spans="1:22" x14ac:dyDescent="0.25">
      <c r="A65" s="10">
        <v>64</v>
      </c>
      <c r="B65" s="11" t="s">
        <v>365</v>
      </c>
      <c r="C65" s="11" t="s">
        <v>312</v>
      </c>
      <c r="D65" s="11" t="s">
        <v>387</v>
      </c>
      <c r="E65" s="11" t="s">
        <v>119</v>
      </c>
      <c r="F65" s="11" t="s">
        <v>168</v>
      </c>
      <c r="G65" s="10">
        <v>40000000</v>
      </c>
      <c r="H65" s="12" t="s">
        <v>169</v>
      </c>
      <c r="I65" s="9">
        <v>38000</v>
      </c>
      <c r="J65" s="20">
        <f t="shared" si="10"/>
        <v>1052.6315789473683</v>
      </c>
      <c r="K65" s="12" t="str">
        <f t="shared" si="11"/>
        <v>07</v>
      </c>
      <c r="L65" s="12" t="str">
        <f t="shared" si="12"/>
        <v>1396</v>
      </c>
      <c r="M65" s="13" t="s">
        <v>170</v>
      </c>
      <c r="N65" s="18">
        <v>130000</v>
      </c>
      <c r="O65" s="22">
        <f t="shared" si="13"/>
        <v>307.69230769230768</v>
      </c>
      <c r="P65" s="9">
        <f t="shared" si="14"/>
        <v>744.9392712550607</v>
      </c>
      <c r="Q65" s="11" t="str">
        <f t="shared" si="15"/>
        <v>11</v>
      </c>
      <c r="R65" s="11" t="str">
        <f t="shared" si="16"/>
        <v>1397</v>
      </c>
      <c r="S65" s="9">
        <f t="shared" si="17"/>
        <v>12</v>
      </c>
      <c r="T65" s="9">
        <f t="shared" si="18"/>
        <v>4</v>
      </c>
      <c r="U65" s="9">
        <v>16</v>
      </c>
      <c r="V65" s="1">
        <f t="shared" si="9"/>
        <v>640000000</v>
      </c>
    </row>
    <row r="66" spans="1:22" x14ac:dyDescent="0.25">
      <c r="A66" s="10">
        <v>65</v>
      </c>
      <c r="B66" s="11" t="s">
        <v>365</v>
      </c>
      <c r="C66" s="11" t="s">
        <v>312</v>
      </c>
      <c r="D66" s="11" t="s">
        <v>386</v>
      </c>
      <c r="E66" s="11" t="s">
        <v>119</v>
      </c>
      <c r="F66" s="11" t="s">
        <v>165</v>
      </c>
      <c r="G66" s="10">
        <v>100000000</v>
      </c>
      <c r="H66" s="12" t="s">
        <v>166</v>
      </c>
      <c r="I66" s="9">
        <v>38000</v>
      </c>
      <c r="J66" s="20">
        <f t="shared" ref="J66:J97" si="19">G66/I66</f>
        <v>2631.5789473684213</v>
      </c>
      <c r="K66" s="12" t="str">
        <f t="shared" ref="K66:K97" si="20">MID(H66,6,2)</f>
        <v>05</v>
      </c>
      <c r="L66" s="12" t="str">
        <f t="shared" ref="L66:L97" si="21">LEFT(H66,4)</f>
        <v>1396</v>
      </c>
      <c r="M66" s="13" t="s">
        <v>167</v>
      </c>
      <c r="N66" s="18">
        <v>130000</v>
      </c>
      <c r="O66" s="22">
        <f t="shared" ref="O66:O97" si="22">G66/N66</f>
        <v>769.23076923076928</v>
      </c>
      <c r="P66" s="9">
        <f t="shared" ref="P66:P97" si="23">J66-O66</f>
        <v>1862.348178137652</v>
      </c>
      <c r="Q66" s="11" t="str">
        <f t="shared" ref="Q66:Q97" si="24">MID(M66,6,2)</f>
        <v>12</v>
      </c>
      <c r="R66" s="11" t="str">
        <f t="shared" ref="R66:R97" si="25">LEFT(M66,4)</f>
        <v>1397</v>
      </c>
      <c r="S66" s="9">
        <f t="shared" ref="S66:S97" si="26">(R66-L66)*12</f>
        <v>12</v>
      </c>
      <c r="T66" s="9">
        <f t="shared" ref="T66:T97" si="27">IF(Q66&gt;=K66,Q66-K66,K66-Q66)</f>
        <v>7</v>
      </c>
      <c r="U66" s="9">
        <v>19</v>
      </c>
      <c r="V66" s="1">
        <f t="shared" si="9"/>
        <v>1900000000</v>
      </c>
    </row>
    <row r="67" spans="1:22" x14ac:dyDescent="0.25">
      <c r="A67" s="10">
        <v>66</v>
      </c>
      <c r="B67" s="11" t="s">
        <v>452</v>
      </c>
      <c r="C67" s="11" t="s">
        <v>312</v>
      </c>
      <c r="D67" s="11" t="s">
        <v>453</v>
      </c>
      <c r="E67" s="11" t="s">
        <v>300</v>
      </c>
      <c r="F67" s="11" t="s">
        <v>301</v>
      </c>
      <c r="G67" s="14">
        <v>2500000000</v>
      </c>
      <c r="H67" s="12" t="s">
        <v>302</v>
      </c>
      <c r="I67" s="9">
        <v>38000</v>
      </c>
      <c r="J67" s="20">
        <f t="shared" si="19"/>
        <v>65789.473684210519</v>
      </c>
      <c r="K67" s="12" t="str">
        <f t="shared" si="20"/>
        <v>06</v>
      </c>
      <c r="L67" s="12" t="str">
        <f t="shared" si="21"/>
        <v>1396</v>
      </c>
      <c r="M67" s="13" t="s">
        <v>303</v>
      </c>
      <c r="N67" s="18">
        <v>130000</v>
      </c>
      <c r="O67" s="22">
        <f t="shared" si="22"/>
        <v>19230.76923076923</v>
      </c>
      <c r="P67" s="9">
        <f t="shared" si="23"/>
        <v>46558.704453441285</v>
      </c>
      <c r="Q67" s="11" t="str">
        <f t="shared" si="24"/>
        <v>12</v>
      </c>
      <c r="R67" s="11" t="str">
        <f t="shared" si="25"/>
        <v>1397</v>
      </c>
      <c r="S67" s="9">
        <f t="shared" si="26"/>
        <v>12</v>
      </c>
      <c r="T67" s="9">
        <f t="shared" si="27"/>
        <v>6</v>
      </c>
      <c r="U67" s="9">
        <v>18</v>
      </c>
      <c r="V67" s="1">
        <f t="shared" ref="V67:V130" si="28">U67*G67</f>
        <v>45000000000</v>
      </c>
    </row>
    <row r="68" spans="1:22" x14ac:dyDescent="0.25">
      <c r="A68" s="10">
        <v>67</v>
      </c>
      <c r="B68" s="11" t="s">
        <v>365</v>
      </c>
      <c r="C68" s="11" t="s">
        <v>312</v>
      </c>
      <c r="D68" s="11" t="s">
        <v>370</v>
      </c>
      <c r="E68" s="11" t="s">
        <v>119</v>
      </c>
      <c r="F68" s="11" t="s">
        <v>131</v>
      </c>
      <c r="G68" s="14">
        <v>45000000</v>
      </c>
      <c r="H68" s="12" t="s">
        <v>132</v>
      </c>
      <c r="I68" s="9">
        <v>36000</v>
      </c>
      <c r="J68" s="20">
        <f t="shared" si="19"/>
        <v>1250</v>
      </c>
      <c r="K68" s="12" t="str">
        <f t="shared" si="20"/>
        <v>12</v>
      </c>
      <c r="L68" s="12" t="str">
        <f t="shared" si="21"/>
        <v>1395</v>
      </c>
      <c r="M68" s="13" t="s">
        <v>133</v>
      </c>
      <c r="N68" s="18">
        <v>140000</v>
      </c>
      <c r="O68" s="22">
        <f t="shared" si="22"/>
        <v>321.42857142857144</v>
      </c>
      <c r="P68" s="9">
        <f t="shared" si="23"/>
        <v>928.57142857142856</v>
      </c>
      <c r="Q68" s="11" t="str">
        <f t="shared" si="24"/>
        <v>01</v>
      </c>
      <c r="R68" s="11" t="str">
        <f t="shared" si="25"/>
        <v>1398</v>
      </c>
      <c r="S68" s="9">
        <f t="shared" si="26"/>
        <v>36</v>
      </c>
      <c r="T68" s="9">
        <f t="shared" si="27"/>
        <v>11</v>
      </c>
      <c r="U68" s="9">
        <v>47</v>
      </c>
      <c r="V68" s="1">
        <f t="shared" si="28"/>
        <v>2115000000</v>
      </c>
    </row>
    <row r="69" spans="1:22" x14ac:dyDescent="0.25">
      <c r="A69" s="10">
        <v>68</v>
      </c>
      <c r="B69" s="11" t="s">
        <v>445</v>
      </c>
      <c r="C69" s="11" t="s">
        <v>436</v>
      </c>
      <c r="D69" s="11" t="s">
        <v>446</v>
      </c>
      <c r="E69" s="11" t="s">
        <v>274</v>
      </c>
      <c r="F69" s="11" t="s">
        <v>286</v>
      </c>
      <c r="G69" s="14">
        <v>200000000</v>
      </c>
      <c r="H69" s="12" t="s">
        <v>287</v>
      </c>
      <c r="I69" s="9">
        <v>38000</v>
      </c>
      <c r="J69" s="20">
        <f t="shared" si="19"/>
        <v>5263.1578947368425</v>
      </c>
      <c r="K69" s="12" t="str">
        <f t="shared" si="20"/>
        <v>04</v>
      </c>
      <c r="L69" s="12" t="str">
        <f t="shared" si="21"/>
        <v>1396</v>
      </c>
      <c r="M69" s="13" t="s">
        <v>288</v>
      </c>
      <c r="N69" s="18">
        <v>140000</v>
      </c>
      <c r="O69" s="22">
        <f t="shared" si="22"/>
        <v>1428.5714285714287</v>
      </c>
      <c r="P69" s="9">
        <f t="shared" si="23"/>
        <v>3834.5864661654141</v>
      </c>
      <c r="Q69" s="11" t="str">
        <f t="shared" si="24"/>
        <v>01</v>
      </c>
      <c r="R69" s="11" t="str">
        <f t="shared" si="25"/>
        <v>1398</v>
      </c>
      <c r="S69" s="9">
        <f t="shared" si="26"/>
        <v>24</v>
      </c>
      <c r="T69" s="9">
        <f t="shared" si="27"/>
        <v>3</v>
      </c>
      <c r="U69" s="9">
        <v>27</v>
      </c>
      <c r="V69" s="1">
        <f t="shared" si="28"/>
        <v>5400000000</v>
      </c>
    </row>
    <row r="70" spans="1:22" x14ac:dyDescent="0.25">
      <c r="A70" s="10">
        <v>69</v>
      </c>
      <c r="B70" s="11" t="s">
        <v>327</v>
      </c>
      <c r="C70" s="11" t="s">
        <v>328</v>
      </c>
      <c r="D70" s="11" t="s">
        <v>337</v>
      </c>
      <c r="E70" s="11" t="s">
        <v>40</v>
      </c>
      <c r="F70" s="11" t="s">
        <v>62</v>
      </c>
      <c r="G70" s="14">
        <v>400000000</v>
      </c>
      <c r="H70" s="12" t="s">
        <v>63</v>
      </c>
      <c r="I70" s="9">
        <v>38000</v>
      </c>
      <c r="J70" s="20">
        <f t="shared" si="19"/>
        <v>10526.315789473685</v>
      </c>
      <c r="K70" s="12" t="str">
        <f t="shared" si="20"/>
        <v>04</v>
      </c>
      <c r="L70" s="12" t="str">
        <f t="shared" si="21"/>
        <v>1396</v>
      </c>
      <c r="M70" s="13" t="s">
        <v>64</v>
      </c>
      <c r="N70" s="18">
        <v>140000</v>
      </c>
      <c r="O70" s="22">
        <f t="shared" si="22"/>
        <v>2857.1428571428573</v>
      </c>
      <c r="P70" s="9">
        <f t="shared" si="23"/>
        <v>7669.1729323308282</v>
      </c>
      <c r="Q70" s="11" t="str">
        <f t="shared" si="24"/>
        <v>01</v>
      </c>
      <c r="R70" s="11" t="str">
        <f t="shared" si="25"/>
        <v>1398</v>
      </c>
      <c r="S70" s="9">
        <f t="shared" si="26"/>
        <v>24</v>
      </c>
      <c r="T70" s="9">
        <f t="shared" si="27"/>
        <v>3</v>
      </c>
      <c r="U70" s="9">
        <v>27</v>
      </c>
      <c r="V70" s="1">
        <f t="shared" si="28"/>
        <v>10800000000</v>
      </c>
    </row>
    <row r="71" spans="1:22" x14ac:dyDescent="0.25">
      <c r="A71" s="10">
        <v>70</v>
      </c>
      <c r="B71" s="11" t="s">
        <v>345</v>
      </c>
      <c r="C71" s="11" t="s">
        <v>346</v>
      </c>
      <c r="D71" s="11" t="s">
        <v>397</v>
      </c>
      <c r="E71" s="11" t="s">
        <v>81</v>
      </c>
      <c r="F71" s="11" t="s">
        <v>191</v>
      </c>
      <c r="G71" s="14">
        <v>265000000</v>
      </c>
      <c r="H71" s="12" t="s">
        <v>192</v>
      </c>
      <c r="I71" s="9">
        <v>36000</v>
      </c>
      <c r="J71" s="20">
        <f t="shared" si="19"/>
        <v>7361.1111111111113</v>
      </c>
      <c r="K71" s="12" t="str">
        <f t="shared" si="20"/>
        <v>06</v>
      </c>
      <c r="L71" s="12" t="str">
        <f t="shared" si="21"/>
        <v>1395</v>
      </c>
      <c r="M71" s="13" t="s">
        <v>193</v>
      </c>
      <c r="N71" s="18">
        <v>140000</v>
      </c>
      <c r="O71" s="22">
        <f t="shared" si="22"/>
        <v>1892.8571428571429</v>
      </c>
      <c r="P71" s="9">
        <f t="shared" si="23"/>
        <v>5468.2539682539682</v>
      </c>
      <c r="Q71" s="11" t="str">
        <f t="shared" si="24"/>
        <v>02</v>
      </c>
      <c r="R71" s="11" t="str">
        <f t="shared" si="25"/>
        <v>1398</v>
      </c>
      <c r="S71" s="9">
        <f t="shared" si="26"/>
        <v>36</v>
      </c>
      <c r="T71" s="9">
        <f t="shared" si="27"/>
        <v>4</v>
      </c>
      <c r="U71" s="9">
        <v>40</v>
      </c>
      <c r="V71" s="1">
        <f t="shared" si="28"/>
        <v>10600000000</v>
      </c>
    </row>
    <row r="72" spans="1:22" x14ac:dyDescent="0.25">
      <c r="A72" s="10">
        <v>71</v>
      </c>
      <c r="B72" s="11" t="s">
        <v>345</v>
      </c>
      <c r="C72" s="11" t="s">
        <v>346</v>
      </c>
      <c r="D72" s="11" t="s">
        <v>398</v>
      </c>
      <c r="E72" s="11" t="s">
        <v>81</v>
      </c>
      <c r="F72" s="11" t="s">
        <v>194</v>
      </c>
      <c r="G72" s="14">
        <v>150000000</v>
      </c>
      <c r="H72" s="12" t="s">
        <v>195</v>
      </c>
      <c r="I72" s="9">
        <v>38000</v>
      </c>
      <c r="J72" s="20">
        <f t="shared" si="19"/>
        <v>3947.3684210526317</v>
      </c>
      <c r="K72" s="12" t="str">
        <f t="shared" si="20"/>
        <v>05</v>
      </c>
      <c r="L72" s="12" t="str">
        <f t="shared" si="21"/>
        <v>1396</v>
      </c>
      <c r="M72" s="13" t="s">
        <v>193</v>
      </c>
      <c r="N72" s="18">
        <v>140000</v>
      </c>
      <c r="O72" s="22">
        <f t="shared" si="22"/>
        <v>1071.4285714285713</v>
      </c>
      <c r="P72" s="9">
        <f t="shared" si="23"/>
        <v>2875.9398496240601</v>
      </c>
      <c r="Q72" s="11" t="str">
        <f t="shared" si="24"/>
        <v>02</v>
      </c>
      <c r="R72" s="11" t="str">
        <f t="shared" si="25"/>
        <v>1398</v>
      </c>
      <c r="S72" s="9">
        <f t="shared" si="26"/>
        <v>24</v>
      </c>
      <c r="T72" s="9">
        <f t="shared" si="27"/>
        <v>3</v>
      </c>
      <c r="U72" s="9">
        <v>27</v>
      </c>
      <c r="V72" s="1">
        <f t="shared" si="28"/>
        <v>4050000000</v>
      </c>
    </row>
    <row r="73" spans="1:22" x14ac:dyDescent="0.25">
      <c r="A73" s="10">
        <v>72</v>
      </c>
      <c r="B73" s="11" t="s">
        <v>345</v>
      </c>
      <c r="C73" s="11" t="s">
        <v>346</v>
      </c>
      <c r="D73" s="11" t="s">
        <v>399</v>
      </c>
      <c r="E73" s="11" t="s">
        <v>81</v>
      </c>
      <c r="F73" s="11" t="s">
        <v>196</v>
      </c>
      <c r="G73" s="14">
        <v>120000000</v>
      </c>
      <c r="H73" s="12" t="s">
        <v>197</v>
      </c>
      <c r="I73" s="9">
        <v>38000</v>
      </c>
      <c r="J73" s="20">
        <f t="shared" si="19"/>
        <v>3157.8947368421054</v>
      </c>
      <c r="K73" s="12" t="str">
        <f t="shared" si="20"/>
        <v>06</v>
      </c>
      <c r="L73" s="12" t="str">
        <f t="shared" si="21"/>
        <v>1396</v>
      </c>
      <c r="M73" s="13" t="s">
        <v>193</v>
      </c>
      <c r="N73" s="18">
        <v>140000</v>
      </c>
      <c r="O73" s="22">
        <f t="shared" si="22"/>
        <v>857.14285714285711</v>
      </c>
      <c r="P73" s="9">
        <f t="shared" si="23"/>
        <v>2300.7518796992481</v>
      </c>
      <c r="Q73" s="11" t="str">
        <f t="shared" si="24"/>
        <v>02</v>
      </c>
      <c r="R73" s="11" t="str">
        <f t="shared" si="25"/>
        <v>1398</v>
      </c>
      <c r="S73" s="9">
        <f t="shared" si="26"/>
        <v>24</v>
      </c>
      <c r="T73" s="9">
        <f t="shared" si="27"/>
        <v>4</v>
      </c>
      <c r="U73" s="9">
        <v>28</v>
      </c>
      <c r="V73" s="1">
        <f t="shared" si="28"/>
        <v>3360000000</v>
      </c>
    </row>
    <row r="74" spans="1:22" x14ac:dyDescent="0.25">
      <c r="A74" s="10">
        <v>73</v>
      </c>
      <c r="B74" s="11" t="s">
        <v>316</v>
      </c>
      <c r="C74" s="11" t="s">
        <v>317</v>
      </c>
      <c r="D74" s="11" t="s">
        <v>318</v>
      </c>
      <c r="E74" s="11" t="s">
        <v>13</v>
      </c>
      <c r="F74" s="11" t="s">
        <v>14</v>
      </c>
      <c r="G74" s="14">
        <v>260000000</v>
      </c>
      <c r="H74" s="12" t="s">
        <v>15</v>
      </c>
      <c r="I74" s="9">
        <v>140000</v>
      </c>
      <c r="J74" s="20">
        <f t="shared" si="19"/>
        <v>1857.1428571428571</v>
      </c>
      <c r="K74" s="12" t="str">
        <f t="shared" si="20"/>
        <v>04</v>
      </c>
      <c r="L74" s="12" t="str">
        <f t="shared" si="21"/>
        <v>1398</v>
      </c>
      <c r="M74" s="13" t="s">
        <v>16</v>
      </c>
      <c r="N74" s="18">
        <v>140000</v>
      </c>
      <c r="O74" s="22">
        <f t="shared" si="22"/>
        <v>1857.1428571428571</v>
      </c>
      <c r="P74" s="9">
        <f t="shared" si="23"/>
        <v>0</v>
      </c>
      <c r="Q74" s="11" t="str">
        <f t="shared" si="24"/>
        <v>04</v>
      </c>
      <c r="R74" s="11" t="str">
        <f t="shared" si="25"/>
        <v>1398</v>
      </c>
      <c r="S74" s="9">
        <f t="shared" si="26"/>
        <v>0</v>
      </c>
      <c r="T74" s="9">
        <f t="shared" si="27"/>
        <v>0</v>
      </c>
      <c r="U74" s="9">
        <v>0</v>
      </c>
      <c r="V74" s="1">
        <f t="shared" si="28"/>
        <v>0</v>
      </c>
    </row>
    <row r="75" spans="1:22" x14ac:dyDescent="0.25">
      <c r="A75" s="10">
        <v>74</v>
      </c>
      <c r="B75" s="11" t="s">
        <v>316</v>
      </c>
      <c r="C75" s="11" t="s">
        <v>317</v>
      </c>
      <c r="D75" s="11" t="s">
        <v>319</v>
      </c>
      <c r="E75" s="11" t="s">
        <v>13</v>
      </c>
      <c r="F75" s="11" t="s">
        <v>17</v>
      </c>
      <c r="G75" s="14">
        <v>1200000000</v>
      </c>
      <c r="H75" s="12" t="s">
        <v>18</v>
      </c>
      <c r="I75" s="9">
        <v>140000</v>
      </c>
      <c r="J75" s="20">
        <f t="shared" si="19"/>
        <v>8571.4285714285706</v>
      </c>
      <c r="K75" s="12" t="str">
        <f t="shared" si="20"/>
        <v>08</v>
      </c>
      <c r="L75" s="12" t="str">
        <f t="shared" si="21"/>
        <v>1398</v>
      </c>
      <c r="M75" s="13" t="s">
        <v>19</v>
      </c>
      <c r="N75" s="18">
        <v>140000</v>
      </c>
      <c r="O75" s="22">
        <f t="shared" si="22"/>
        <v>8571.4285714285706</v>
      </c>
      <c r="P75" s="9">
        <f t="shared" si="23"/>
        <v>0</v>
      </c>
      <c r="Q75" s="11" t="str">
        <f t="shared" si="24"/>
        <v>09</v>
      </c>
      <c r="R75" s="11" t="str">
        <f t="shared" si="25"/>
        <v>1398</v>
      </c>
      <c r="S75" s="9">
        <f t="shared" si="26"/>
        <v>0</v>
      </c>
      <c r="T75" s="9">
        <f t="shared" si="27"/>
        <v>1</v>
      </c>
      <c r="U75" s="9">
        <v>1</v>
      </c>
      <c r="V75" s="1">
        <f t="shared" si="28"/>
        <v>1200000000</v>
      </c>
    </row>
    <row r="76" spans="1:22" x14ac:dyDescent="0.25">
      <c r="A76" s="10">
        <v>75</v>
      </c>
      <c r="B76" s="11" t="s">
        <v>358</v>
      </c>
      <c r="C76" s="11" t="s">
        <v>359</v>
      </c>
      <c r="D76" s="11" t="s">
        <v>360</v>
      </c>
      <c r="E76" s="11" t="s">
        <v>106</v>
      </c>
      <c r="F76" s="11" t="s">
        <v>107</v>
      </c>
      <c r="G76" s="14">
        <v>58000000</v>
      </c>
      <c r="H76" s="12" t="s">
        <v>108</v>
      </c>
      <c r="I76" s="9">
        <v>140000</v>
      </c>
      <c r="J76" s="20">
        <f t="shared" si="19"/>
        <v>414.28571428571428</v>
      </c>
      <c r="K76" s="12" t="str">
        <f t="shared" si="20"/>
        <v>09</v>
      </c>
      <c r="L76" s="12" t="str">
        <f t="shared" si="21"/>
        <v>1398</v>
      </c>
      <c r="M76" s="13" t="s">
        <v>19</v>
      </c>
      <c r="N76" s="18">
        <v>140000</v>
      </c>
      <c r="O76" s="22">
        <f t="shared" si="22"/>
        <v>414.28571428571428</v>
      </c>
      <c r="P76" s="9">
        <f t="shared" si="23"/>
        <v>0</v>
      </c>
      <c r="Q76" s="11" t="str">
        <f t="shared" si="24"/>
        <v>09</v>
      </c>
      <c r="R76" s="11" t="str">
        <f t="shared" si="25"/>
        <v>1398</v>
      </c>
      <c r="S76" s="9">
        <f t="shared" si="26"/>
        <v>0</v>
      </c>
      <c r="T76" s="9">
        <f t="shared" si="27"/>
        <v>0</v>
      </c>
      <c r="U76" s="9">
        <v>0</v>
      </c>
      <c r="V76" s="1">
        <f t="shared" si="28"/>
        <v>0</v>
      </c>
    </row>
    <row r="77" spans="1:22" x14ac:dyDescent="0.25">
      <c r="A77" s="10">
        <v>76</v>
      </c>
      <c r="B77" s="11" t="s">
        <v>388</v>
      </c>
      <c r="C77" s="11" t="s">
        <v>389</v>
      </c>
      <c r="D77" s="11" t="s">
        <v>390</v>
      </c>
      <c r="E77" s="11" t="s">
        <v>171</v>
      </c>
      <c r="F77" s="11" t="s">
        <v>172</v>
      </c>
      <c r="G77" s="14">
        <v>60000000</v>
      </c>
      <c r="H77" s="12" t="s">
        <v>173</v>
      </c>
      <c r="I77" s="9">
        <v>140000</v>
      </c>
      <c r="J77" s="20">
        <f t="shared" si="19"/>
        <v>428.57142857142856</v>
      </c>
      <c r="K77" s="12" t="str">
        <f t="shared" si="20"/>
        <v>08</v>
      </c>
      <c r="L77" s="12" t="str">
        <f t="shared" si="21"/>
        <v>1398</v>
      </c>
      <c r="M77" s="13" t="s">
        <v>174</v>
      </c>
      <c r="N77" s="18">
        <v>140000</v>
      </c>
      <c r="O77" s="22">
        <f t="shared" si="22"/>
        <v>428.57142857142856</v>
      </c>
      <c r="P77" s="9">
        <f t="shared" si="23"/>
        <v>0</v>
      </c>
      <c r="Q77" s="11" t="str">
        <f t="shared" si="24"/>
        <v>09</v>
      </c>
      <c r="R77" s="11" t="str">
        <f t="shared" si="25"/>
        <v>1398</v>
      </c>
      <c r="S77" s="9">
        <f t="shared" si="26"/>
        <v>0</v>
      </c>
      <c r="T77" s="9">
        <f t="shared" si="27"/>
        <v>1</v>
      </c>
      <c r="U77" s="9">
        <v>1</v>
      </c>
      <c r="V77" s="1">
        <f t="shared" si="28"/>
        <v>60000000</v>
      </c>
    </row>
    <row r="78" spans="1:22" x14ac:dyDescent="0.25">
      <c r="A78" s="10">
        <v>77</v>
      </c>
      <c r="B78" s="11" t="s">
        <v>316</v>
      </c>
      <c r="C78" s="11" t="s">
        <v>317</v>
      </c>
      <c r="D78" s="11" t="s">
        <v>320</v>
      </c>
      <c r="E78" s="11" t="s">
        <v>13</v>
      </c>
      <c r="F78" s="11" t="s">
        <v>20</v>
      </c>
      <c r="G78" s="14">
        <v>320000000</v>
      </c>
      <c r="H78" s="12" t="s">
        <v>21</v>
      </c>
      <c r="I78" s="9">
        <v>140000</v>
      </c>
      <c r="J78" s="20">
        <f t="shared" si="19"/>
        <v>2285.7142857142858</v>
      </c>
      <c r="K78" s="12" t="str">
        <f t="shared" si="20"/>
        <v>09</v>
      </c>
      <c r="L78" s="12" t="str">
        <f t="shared" si="21"/>
        <v>1398</v>
      </c>
      <c r="M78" s="13" t="s">
        <v>22</v>
      </c>
      <c r="N78" s="18">
        <v>140000</v>
      </c>
      <c r="O78" s="22">
        <f t="shared" si="22"/>
        <v>2285.7142857142858</v>
      </c>
      <c r="P78" s="9">
        <f t="shared" si="23"/>
        <v>0</v>
      </c>
      <c r="Q78" s="11" t="str">
        <f t="shared" si="24"/>
        <v>09</v>
      </c>
      <c r="R78" s="11" t="str">
        <f t="shared" si="25"/>
        <v>1398</v>
      </c>
      <c r="S78" s="9">
        <f t="shared" si="26"/>
        <v>0</v>
      </c>
      <c r="T78" s="9">
        <f t="shared" si="27"/>
        <v>0</v>
      </c>
      <c r="U78" s="9">
        <v>0</v>
      </c>
      <c r="V78" s="1">
        <f t="shared" si="28"/>
        <v>0</v>
      </c>
    </row>
    <row r="79" spans="1:22" x14ac:dyDescent="0.25">
      <c r="A79" s="10">
        <v>78</v>
      </c>
      <c r="B79" s="11" t="s">
        <v>316</v>
      </c>
      <c r="C79" s="11" t="s">
        <v>317</v>
      </c>
      <c r="D79" s="11" t="s">
        <v>321</v>
      </c>
      <c r="E79" s="11" t="s">
        <v>13</v>
      </c>
      <c r="F79" s="11" t="s">
        <v>23</v>
      </c>
      <c r="G79" s="14">
        <v>2150000000</v>
      </c>
      <c r="H79" s="12" t="s">
        <v>24</v>
      </c>
      <c r="I79" s="9">
        <v>140000</v>
      </c>
      <c r="J79" s="20">
        <f t="shared" si="19"/>
        <v>15357.142857142857</v>
      </c>
      <c r="K79" s="12" t="str">
        <f t="shared" si="20"/>
        <v>10</v>
      </c>
      <c r="L79" s="12" t="str">
        <f t="shared" si="21"/>
        <v>1398</v>
      </c>
      <c r="M79" s="13" t="s">
        <v>25</v>
      </c>
      <c r="N79" s="18">
        <v>140000</v>
      </c>
      <c r="O79" s="22">
        <f t="shared" si="22"/>
        <v>15357.142857142857</v>
      </c>
      <c r="P79" s="9">
        <f t="shared" si="23"/>
        <v>0</v>
      </c>
      <c r="Q79" s="11" t="str">
        <f t="shared" si="24"/>
        <v>11</v>
      </c>
      <c r="R79" s="11" t="str">
        <f t="shared" si="25"/>
        <v>1398</v>
      </c>
      <c r="S79" s="9">
        <f t="shared" si="26"/>
        <v>0</v>
      </c>
      <c r="T79" s="9">
        <f t="shared" si="27"/>
        <v>1</v>
      </c>
      <c r="U79" s="9">
        <v>1</v>
      </c>
      <c r="V79" s="1">
        <f t="shared" si="28"/>
        <v>2150000000</v>
      </c>
    </row>
    <row r="80" spans="1:22" x14ac:dyDescent="0.25">
      <c r="A80" s="10">
        <v>79</v>
      </c>
      <c r="B80" s="11" t="s">
        <v>316</v>
      </c>
      <c r="C80" s="11" t="s">
        <v>317</v>
      </c>
      <c r="D80" s="11" t="s">
        <v>322</v>
      </c>
      <c r="E80" s="11" t="s">
        <v>13</v>
      </c>
      <c r="F80" s="11" t="s">
        <v>26</v>
      </c>
      <c r="G80" s="14">
        <v>260000000</v>
      </c>
      <c r="H80" s="12" t="s">
        <v>27</v>
      </c>
      <c r="I80" s="9">
        <v>140000</v>
      </c>
      <c r="J80" s="20">
        <f t="shared" si="19"/>
        <v>1857.1428571428571</v>
      </c>
      <c r="K80" s="12" t="str">
        <f t="shared" si="20"/>
        <v>10</v>
      </c>
      <c r="L80" s="12" t="str">
        <f t="shared" si="21"/>
        <v>1398</v>
      </c>
      <c r="M80" s="13" t="s">
        <v>28</v>
      </c>
      <c r="N80" s="18">
        <v>140000</v>
      </c>
      <c r="O80" s="22">
        <f t="shared" si="22"/>
        <v>1857.1428571428571</v>
      </c>
      <c r="P80" s="9">
        <f t="shared" si="23"/>
        <v>0</v>
      </c>
      <c r="Q80" s="11" t="str">
        <f t="shared" si="24"/>
        <v>11</v>
      </c>
      <c r="R80" s="11" t="str">
        <f t="shared" si="25"/>
        <v>1398</v>
      </c>
      <c r="S80" s="9">
        <f t="shared" si="26"/>
        <v>0</v>
      </c>
      <c r="T80" s="9">
        <f t="shared" si="27"/>
        <v>1</v>
      </c>
      <c r="U80" s="9">
        <v>1</v>
      </c>
      <c r="V80" s="1">
        <f t="shared" si="28"/>
        <v>260000000</v>
      </c>
    </row>
    <row r="81" spans="1:22" x14ac:dyDescent="0.25">
      <c r="A81" s="10">
        <v>80</v>
      </c>
      <c r="B81" s="11" t="s">
        <v>316</v>
      </c>
      <c r="C81" s="11" t="s">
        <v>317</v>
      </c>
      <c r="D81" s="11" t="s">
        <v>323</v>
      </c>
      <c r="E81" s="11" t="s">
        <v>13</v>
      </c>
      <c r="F81" s="11" t="s">
        <v>29</v>
      </c>
      <c r="G81" s="14">
        <v>500000000</v>
      </c>
      <c r="H81" s="12" t="s">
        <v>30</v>
      </c>
      <c r="I81" s="9">
        <v>140000</v>
      </c>
      <c r="J81" s="20">
        <f t="shared" si="19"/>
        <v>3571.4285714285716</v>
      </c>
      <c r="K81" s="12" t="str">
        <f t="shared" si="20"/>
        <v>11</v>
      </c>
      <c r="L81" s="12" t="str">
        <f t="shared" si="21"/>
        <v>1398</v>
      </c>
      <c r="M81" s="13" t="s">
        <v>31</v>
      </c>
      <c r="N81" s="18">
        <v>140000</v>
      </c>
      <c r="O81" s="22">
        <f t="shared" si="22"/>
        <v>3571.4285714285716</v>
      </c>
      <c r="P81" s="9">
        <f t="shared" si="23"/>
        <v>0</v>
      </c>
      <c r="Q81" s="11" t="str">
        <f t="shared" si="24"/>
        <v>12</v>
      </c>
      <c r="R81" s="11" t="str">
        <f t="shared" si="25"/>
        <v>1398</v>
      </c>
      <c r="S81" s="9">
        <f t="shared" si="26"/>
        <v>0</v>
      </c>
      <c r="T81" s="9">
        <f t="shared" si="27"/>
        <v>1</v>
      </c>
      <c r="U81" s="9">
        <v>1</v>
      </c>
      <c r="V81" s="1">
        <f t="shared" si="28"/>
        <v>500000000</v>
      </c>
    </row>
    <row r="82" spans="1:22" x14ac:dyDescent="0.25">
      <c r="A82" s="10">
        <v>81</v>
      </c>
      <c r="B82" s="11" t="s">
        <v>350</v>
      </c>
      <c r="C82" s="11" t="s">
        <v>351</v>
      </c>
      <c r="D82" s="11" t="s">
        <v>353</v>
      </c>
      <c r="E82" s="11" t="s">
        <v>90</v>
      </c>
      <c r="F82" s="11" t="s">
        <v>94</v>
      </c>
      <c r="G82" s="14">
        <v>510000000</v>
      </c>
      <c r="H82" s="12" t="s">
        <v>95</v>
      </c>
      <c r="I82" s="9">
        <v>140000</v>
      </c>
      <c r="J82" s="20">
        <f t="shared" si="19"/>
        <v>3642.8571428571427</v>
      </c>
      <c r="K82" s="12" t="str">
        <f t="shared" si="20"/>
        <v>11</v>
      </c>
      <c r="L82" s="12" t="str">
        <f t="shared" si="21"/>
        <v>1398</v>
      </c>
      <c r="M82" s="13" t="s">
        <v>93</v>
      </c>
      <c r="N82" s="18">
        <v>140000</v>
      </c>
      <c r="O82" s="22">
        <f t="shared" si="22"/>
        <v>3642.8571428571427</v>
      </c>
      <c r="P82" s="9">
        <f t="shared" si="23"/>
        <v>0</v>
      </c>
      <c r="Q82" s="11" t="str">
        <f t="shared" si="24"/>
        <v>12</v>
      </c>
      <c r="R82" s="11" t="str">
        <f t="shared" si="25"/>
        <v>1398</v>
      </c>
      <c r="S82" s="9">
        <f t="shared" si="26"/>
        <v>0</v>
      </c>
      <c r="T82" s="9">
        <f t="shared" si="27"/>
        <v>1</v>
      </c>
      <c r="U82" s="9">
        <v>1</v>
      </c>
      <c r="V82" s="1">
        <f t="shared" si="28"/>
        <v>510000000</v>
      </c>
    </row>
    <row r="83" spans="1:22" x14ac:dyDescent="0.25">
      <c r="A83" s="10">
        <v>82</v>
      </c>
      <c r="B83" s="11" t="s">
        <v>350</v>
      </c>
      <c r="C83" s="11" t="s">
        <v>351</v>
      </c>
      <c r="D83" s="11" t="s">
        <v>352</v>
      </c>
      <c r="E83" s="11" t="s">
        <v>90</v>
      </c>
      <c r="F83" s="11" t="s">
        <v>91</v>
      </c>
      <c r="G83" s="14">
        <v>39000000</v>
      </c>
      <c r="H83" s="12" t="s">
        <v>92</v>
      </c>
      <c r="I83" s="9">
        <v>140000</v>
      </c>
      <c r="J83" s="20">
        <f t="shared" si="19"/>
        <v>278.57142857142856</v>
      </c>
      <c r="K83" s="12" t="str">
        <f t="shared" si="20"/>
        <v>11</v>
      </c>
      <c r="L83" s="12" t="str">
        <f t="shared" si="21"/>
        <v>1398</v>
      </c>
      <c r="M83" s="13" t="s">
        <v>93</v>
      </c>
      <c r="N83" s="18">
        <v>140000</v>
      </c>
      <c r="O83" s="22">
        <f t="shared" si="22"/>
        <v>278.57142857142856</v>
      </c>
      <c r="P83" s="9">
        <f t="shared" si="23"/>
        <v>0</v>
      </c>
      <c r="Q83" s="11" t="str">
        <f t="shared" si="24"/>
        <v>12</v>
      </c>
      <c r="R83" s="11" t="str">
        <f t="shared" si="25"/>
        <v>1398</v>
      </c>
      <c r="S83" s="9">
        <f t="shared" si="26"/>
        <v>0</v>
      </c>
      <c r="T83" s="9">
        <f t="shared" si="27"/>
        <v>1</v>
      </c>
      <c r="U83" s="9">
        <v>1</v>
      </c>
      <c r="V83" s="1">
        <f t="shared" si="28"/>
        <v>39000000</v>
      </c>
    </row>
    <row r="84" spans="1:22" x14ac:dyDescent="0.25">
      <c r="A84" s="10">
        <v>83</v>
      </c>
      <c r="B84" s="11" t="s">
        <v>316</v>
      </c>
      <c r="C84" s="11" t="s">
        <v>317</v>
      </c>
      <c r="D84" s="11" t="s">
        <v>325</v>
      </c>
      <c r="E84" s="11" t="s">
        <v>13</v>
      </c>
      <c r="F84" s="11" t="s">
        <v>35</v>
      </c>
      <c r="G84" s="14">
        <v>260000000</v>
      </c>
      <c r="H84" s="12" t="s">
        <v>36</v>
      </c>
      <c r="I84" s="9">
        <v>140000</v>
      </c>
      <c r="J84" s="20">
        <f t="shared" si="19"/>
        <v>1857.1428571428571</v>
      </c>
      <c r="K84" s="12" t="str">
        <f t="shared" si="20"/>
        <v>12</v>
      </c>
      <c r="L84" s="12" t="str">
        <f t="shared" si="21"/>
        <v>1398</v>
      </c>
      <c r="M84" s="13" t="s">
        <v>37</v>
      </c>
      <c r="N84" s="18">
        <v>140000</v>
      </c>
      <c r="O84" s="22">
        <f t="shared" si="22"/>
        <v>1857.1428571428571</v>
      </c>
      <c r="P84" s="9">
        <f t="shared" si="23"/>
        <v>0</v>
      </c>
      <c r="Q84" s="11" t="str">
        <f t="shared" si="24"/>
        <v>12</v>
      </c>
      <c r="R84" s="11" t="str">
        <f t="shared" si="25"/>
        <v>1398</v>
      </c>
      <c r="S84" s="9">
        <f t="shared" si="26"/>
        <v>0</v>
      </c>
      <c r="T84" s="9">
        <f t="shared" si="27"/>
        <v>0</v>
      </c>
      <c r="U84" s="9">
        <v>0</v>
      </c>
      <c r="V84" s="1">
        <f t="shared" si="28"/>
        <v>0</v>
      </c>
    </row>
    <row r="85" spans="1:22" x14ac:dyDescent="0.25">
      <c r="A85" s="10">
        <v>84</v>
      </c>
      <c r="B85" s="11" t="s">
        <v>350</v>
      </c>
      <c r="C85" s="11" t="s">
        <v>351</v>
      </c>
      <c r="D85" s="11" t="s">
        <v>354</v>
      </c>
      <c r="E85" s="11" t="s">
        <v>90</v>
      </c>
      <c r="F85" s="11" t="s">
        <v>96</v>
      </c>
      <c r="G85" s="14">
        <v>112000000</v>
      </c>
      <c r="H85" s="12" t="s">
        <v>97</v>
      </c>
      <c r="I85" s="9">
        <v>140000</v>
      </c>
      <c r="J85" s="20">
        <f t="shared" si="19"/>
        <v>800</v>
      </c>
      <c r="K85" s="12" t="str">
        <f t="shared" si="20"/>
        <v>12</v>
      </c>
      <c r="L85" s="12" t="str">
        <f t="shared" si="21"/>
        <v>1398</v>
      </c>
      <c r="M85" s="12" t="s">
        <v>98</v>
      </c>
      <c r="N85" s="9">
        <v>165000</v>
      </c>
      <c r="O85" s="22">
        <f t="shared" si="22"/>
        <v>678.78787878787875</v>
      </c>
      <c r="P85" s="9">
        <f t="shared" si="23"/>
        <v>121.21212121212125</v>
      </c>
      <c r="Q85" s="11" t="str">
        <f t="shared" si="24"/>
        <v>01</v>
      </c>
      <c r="R85" s="11" t="str">
        <f t="shared" si="25"/>
        <v>1399</v>
      </c>
      <c r="S85" s="9">
        <f t="shared" si="26"/>
        <v>12</v>
      </c>
      <c r="T85" s="9">
        <f t="shared" si="27"/>
        <v>11</v>
      </c>
      <c r="U85" s="9">
        <v>23</v>
      </c>
      <c r="V85" s="1">
        <f t="shared" si="28"/>
        <v>2576000000</v>
      </c>
    </row>
    <row r="86" spans="1:22" x14ac:dyDescent="0.25">
      <c r="A86" s="10">
        <v>85</v>
      </c>
      <c r="B86" s="11" t="s">
        <v>388</v>
      </c>
      <c r="C86" s="11" t="s">
        <v>389</v>
      </c>
      <c r="D86" s="11" t="s">
        <v>394</v>
      </c>
      <c r="E86" s="11" t="s">
        <v>171</v>
      </c>
      <c r="F86" s="11" t="s">
        <v>183</v>
      </c>
      <c r="G86" s="14">
        <v>390000000</v>
      </c>
      <c r="H86" s="12" t="s">
        <v>184</v>
      </c>
      <c r="I86" s="9">
        <v>165000</v>
      </c>
      <c r="J86" s="20">
        <f t="shared" si="19"/>
        <v>2363.6363636363635</v>
      </c>
      <c r="K86" s="12" t="str">
        <f t="shared" si="20"/>
        <v>03</v>
      </c>
      <c r="L86" s="12" t="str">
        <f t="shared" si="21"/>
        <v>1399</v>
      </c>
      <c r="M86" s="12" t="s">
        <v>185</v>
      </c>
      <c r="N86" s="9">
        <v>165000</v>
      </c>
      <c r="O86" s="22">
        <f t="shared" si="22"/>
        <v>2363.6363636363635</v>
      </c>
      <c r="P86" s="9">
        <f t="shared" si="23"/>
        <v>0</v>
      </c>
      <c r="Q86" s="11" t="str">
        <f t="shared" si="24"/>
        <v>04</v>
      </c>
      <c r="R86" s="11" t="str">
        <f t="shared" si="25"/>
        <v>1399</v>
      </c>
      <c r="S86" s="9">
        <f t="shared" si="26"/>
        <v>0</v>
      </c>
      <c r="T86" s="9">
        <f t="shared" si="27"/>
        <v>1</v>
      </c>
      <c r="U86" s="9">
        <v>1</v>
      </c>
      <c r="V86" s="1">
        <f t="shared" si="28"/>
        <v>390000000</v>
      </c>
    </row>
    <row r="87" spans="1:22" x14ac:dyDescent="0.25">
      <c r="A87" s="10">
        <v>86</v>
      </c>
      <c r="B87" s="11" t="s">
        <v>388</v>
      </c>
      <c r="C87" s="11" t="s">
        <v>389</v>
      </c>
      <c r="D87" s="11" t="s">
        <v>391</v>
      </c>
      <c r="E87" s="11" t="s">
        <v>171</v>
      </c>
      <c r="F87" s="11" t="s">
        <v>175</v>
      </c>
      <c r="G87" s="14">
        <v>1000000000</v>
      </c>
      <c r="H87" s="12" t="s">
        <v>176</v>
      </c>
      <c r="I87" s="9">
        <v>140000</v>
      </c>
      <c r="J87" s="20">
        <f t="shared" si="19"/>
        <v>7142.8571428571431</v>
      </c>
      <c r="K87" s="12" t="str">
        <f t="shared" si="20"/>
        <v>12</v>
      </c>
      <c r="L87" s="12" t="str">
        <f t="shared" si="21"/>
        <v>1398</v>
      </c>
      <c r="M87" s="12" t="s">
        <v>177</v>
      </c>
      <c r="N87" s="9">
        <v>165000</v>
      </c>
      <c r="O87" s="22">
        <f t="shared" si="22"/>
        <v>6060.606060606061</v>
      </c>
      <c r="P87" s="9">
        <f t="shared" si="23"/>
        <v>1082.2510822510822</v>
      </c>
      <c r="Q87" s="11" t="str">
        <f t="shared" si="24"/>
        <v>04</v>
      </c>
      <c r="R87" s="11" t="str">
        <f t="shared" si="25"/>
        <v>1399</v>
      </c>
      <c r="S87" s="9">
        <f t="shared" si="26"/>
        <v>12</v>
      </c>
      <c r="T87" s="9">
        <f t="shared" si="27"/>
        <v>8</v>
      </c>
      <c r="U87" s="9">
        <v>20</v>
      </c>
      <c r="V87" s="1">
        <f t="shared" si="28"/>
        <v>20000000000</v>
      </c>
    </row>
    <row r="88" spans="1:22" x14ac:dyDescent="0.25">
      <c r="A88" s="10">
        <v>87</v>
      </c>
      <c r="B88" s="11" t="s">
        <v>388</v>
      </c>
      <c r="C88" s="11" t="s">
        <v>389</v>
      </c>
      <c r="D88" s="11" t="s">
        <v>393</v>
      </c>
      <c r="E88" s="11" t="s">
        <v>171</v>
      </c>
      <c r="F88" s="11" t="s">
        <v>181</v>
      </c>
      <c r="G88" s="14">
        <v>390000000</v>
      </c>
      <c r="H88" s="12" t="s">
        <v>182</v>
      </c>
      <c r="I88" s="9">
        <v>165000</v>
      </c>
      <c r="J88" s="20">
        <f t="shared" si="19"/>
        <v>2363.6363636363635</v>
      </c>
      <c r="K88" s="12" t="str">
        <f t="shared" si="20"/>
        <v>03</v>
      </c>
      <c r="L88" s="12" t="str">
        <f t="shared" si="21"/>
        <v>1399</v>
      </c>
      <c r="M88" s="12" t="s">
        <v>177</v>
      </c>
      <c r="N88" s="9">
        <v>165000</v>
      </c>
      <c r="O88" s="22">
        <f t="shared" si="22"/>
        <v>2363.6363636363635</v>
      </c>
      <c r="P88" s="9">
        <f t="shared" si="23"/>
        <v>0</v>
      </c>
      <c r="Q88" s="11" t="str">
        <f t="shared" si="24"/>
        <v>04</v>
      </c>
      <c r="R88" s="11" t="str">
        <f t="shared" si="25"/>
        <v>1399</v>
      </c>
      <c r="S88" s="9">
        <f t="shared" si="26"/>
        <v>0</v>
      </c>
      <c r="T88" s="9">
        <f t="shared" si="27"/>
        <v>1</v>
      </c>
      <c r="U88" s="9">
        <v>1</v>
      </c>
      <c r="V88" s="1">
        <f t="shared" si="28"/>
        <v>390000000</v>
      </c>
    </row>
    <row r="89" spans="1:22" x14ac:dyDescent="0.25">
      <c r="A89" s="10">
        <v>88</v>
      </c>
      <c r="B89" s="11" t="s">
        <v>316</v>
      </c>
      <c r="C89" s="11" t="s">
        <v>317</v>
      </c>
      <c r="D89" s="11" t="s">
        <v>324</v>
      </c>
      <c r="E89" s="11" t="s">
        <v>13</v>
      </c>
      <c r="F89" s="11" t="s">
        <v>32</v>
      </c>
      <c r="G89" s="14">
        <v>750000000</v>
      </c>
      <c r="H89" s="12" t="s">
        <v>33</v>
      </c>
      <c r="I89" s="9">
        <v>140000</v>
      </c>
      <c r="J89" s="20">
        <f t="shared" si="19"/>
        <v>5357.1428571428569</v>
      </c>
      <c r="K89" s="12" t="str">
        <f t="shared" si="20"/>
        <v>12</v>
      </c>
      <c r="L89" s="12" t="str">
        <f t="shared" si="21"/>
        <v>1398</v>
      </c>
      <c r="M89" s="12" t="s">
        <v>34</v>
      </c>
      <c r="N89" s="9">
        <v>165000</v>
      </c>
      <c r="O89" s="22">
        <f t="shared" si="22"/>
        <v>4545.454545454545</v>
      </c>
      <c r="P89" s="9">
        <f t="shared" si="23"/>
        <v>811.68831168831184</v>
      </c>
      <c r="Q89" s="11" t="str">
        <f t="shared" si="24"/>
        <v>04</v>
      </c>
      <c r="R89" s="11" t="str">
        <f t="shared" si="25"/>
        <v>1399</v>
      </c>
      <c r="S89" s="9">
        <f t="shared" si="26"/>
        <v>12</v>
      </c>
      <c r="T89" s="9">
        <f t="shared" si="27"/>
        <v>8</v>
      </c>
      <c r="U89" s="9">
        <v>20</v>
      </c>
      <c r="V89" s="1">
        <f t="shared" si="28"/>
        <v>15000000000</v>
      </c>
    </row>
    <row r="90" spans="1:22" x14ac:dyDescent="0.25">
      <c r="A90" s="10">
        <v>89</v>
      </c>
      <c r="B90" s="11" t="s">
        <v>316</v>
      </c>
      <c r="C90" s="11" t="s">
        <v>317</v>
      </c>
      <c r="D90" s="11" t="s">
        <v>326</v>
      </c>
      <c r="E90" s="11" t="s">
        <v>13</v>
      </c>
      <c r="F90" s="11" t="s">
        <v>38</v>
      </c>
      <c r="G90" s="14">
        <v>260000000</v>
      </c>
      <c r="H90" s="12" t="s">
        <v>39</v>
      </c>
      <c r="I90" s="9">
        <v>165000</v>
      </c>
      <c r="J90" s="20">
        <f t="shared" si="19"/>
        <v>1575.7575757575758</v>
      </c>
      <c r="K90" s="12" t="str">
        <f t="shared" si="20"/>
        <v>03</v>
      </c>
      <c r="L90" s="12" t="str">
        <f t="shared" si="21"/>
        <v>1399</v>
      </c>
      <c r="M90" s="12" t="s">
        <v>34</v>
      </c>
      <c r="N90" s="9">
        <v>165000</v>
      </c>
      <c r="O90" s="22">
        <f t="shared" si="22"/>
        <v>1575.7575757575758</v>
      </c>
      <c r="P90" s="9">
        <f t="shared" si="23"/>
        <v>0</v>
      </c>
      <c r="Q90" s="11" t="str">
        <f t="shared" si="24"/>
        <v>04</v>
      </c>
      <c r="R90" s="11" t="str">
        <f t="shared" si="25"/>
        <v>1399</v>
      </c>
      <c r="S90" s="9">
        <f t="shared" si="26"/>
        <v>0</v>
      </c>
      <c r="T90" s="9">
        <f t="shared" si="27"/>
        <v>1</v>
      </c>
      <c r="U90" s="9">
        <v>1</v>
      </c>
      <c r="V90" s="1">
        <f t="shared" si="28"/>
        <v>260000000</v>
      </c>
    </row>
    <row r="91" spans="1:22" x14ac:dyDescent="0.25">
      <c r="A91" s="10">
        <v>90</v>
      </c>
      <c r="B91" s="11" t="s">
        <v>345</v>
      </c>
      <c r="C91" s="11" t="s">
        <v>346</v>
      </c>
      <c r="D91" s="11" t="s">
        <v>401</v>
      </c>
      <c r="E91" s="11" t="s">
        <v>81</v>
      </c>
      <c r="F91" s="11" t="s">
        <v>200</v>
      </c>
      <c r="G91" s="14">
        <v>1000000000</v>
      </c>
      <c r="H91" s="12" t="s">
        <v>201</v>
      </c>
      <c r="I91" s="9">
        <v>180000</v>
      </c>
      <c r="J91" s="20">
        <f t="shared" si="19"/>
        <v>5555.5555555555557</v>
      </c>
      <c r="K91" s="12" t="str">
        <f t="shared" si="20"/>
        <v>04</v>
      </c>
      <c r="L91" s="12" t="str">
        <f t="shared" si="21"/>
        <v>1399</v>
      </c>
      <c r="M91" s="12" t="s">
        <v>111</v>
      </c>
      <c r="N91" s="9">
        <v>180000</v>
      </c>
      <c r="O91" s="22">
        <f t="shared" si="22"/>
        <v>5555.5555555555557</v>
      </c>
      <c r="P91" s="9">
        <f t="shared" si="23"/>
        <v>0</v>
      </c>
      <c r="Q91" s="11" t="str">
        <f t="shared" si="24"/>
        <v>04</v>
      </c>
      <c r="R91" s="11" t="str">
        <f t="shared" si="25"/>
        <v>1399</v>
      </c>
      <c r="S91" s="9">
        <f t="shared" si="26"/>
        <v>0</v>
      </c>
      <c r="T91" s="9">
        <f t="shared" si="27"/>
        <v>0</v>
      </c>
      <c r="U91" s="9">
        <v>0</v>
      </c>
      <c r="V91" s="1">
        <f t="shared" si="28"/>
        <v>0</v>
      </c>
    </row>
    <row r="92" spans="1:22" x14ac:dyDescent="0.25">
      <c r="A92" s="10">
        <v>91</v>
      </c>
      <c r="B92" s="11" t="s">
        <v>345</v>
      </c>
      <c r="C92" s="11" t="s">
        <v>346</v>
      </c>
      <c r="D92" s="11" t="s">
        <v>400</v>
      </c>
      <c r="E92" s="11" t="s">
        <v>81</v>
      </c>
      <c r="F92" s="11" t="s">
        <v>198</v>
      </c>
      <c r="G92" s="14">
        <v>82000000</v>
      </c>
      <c r="H92" s="12" t="s">
        <v>199</v>
      </c>
      <c r="I92" s="9">
        <v>180000</v>
      </c>
      <c r="J92" s="20">
        <f t="shared" si="19"/>
        <v>455.55555555555554</v>
      </c>
      <c r="K92" s="12" t="str">
        <f t="shared" si="20"/>
        <v>04</v>
      </c>
      <c r="L92" s="12" t="str">
        <f t="shared" si="21"/>
        <v>1399</v>
      </c>
      <c r="M92" s="12" t="s">
        <v>111</v>
      </c>
      <c r="N92" s="9">
        <v>180000</v>
      </c>
      <c r="O92" s="22">
        <f t="shared" si="22"/>
        <v>455.55555555555554</v>
      </c>
      <c r="P92" s="9">
        <f t="shared" si="23"/>
        <v>0</v>
      </c>
      <c r="Q92" s="11" t="str">
        <f t="shared" si="24"/>
        <v>04</v>
      </c>
      <c r="R92" s="11" t="str">
        <f t="shared" si="25"/>
        <v>1399</v>
      </c>
      <c r="S92" s="9">
        <f t="shared" si="26"/>
        <v>0</v>
      </c>
      <c r="T92" s="9">
        <f t="shared" si="27"/>
        <v>0</v>
      </c>
      <c r="U92" s="9">
        <v>0</v>
      </c>
      <c r="V92" s="1">
        <f t="shared" si="28"/>
        <v>0</v>
      </c>
    </row>
    <row r="93" spans="1:22" x14ac:dyDescent="0.25">
      <c r="A93" s="10">
        <v>92</v>
      </c>
      <c r="B93" s="11" t="s">
        <v>358</v>
      </c>
      <c r="C93" s="11" t="s">
        <v>359</v>
      </c>
      <c r="D93" s="11" t="s">
        <v>361</v>
      </c>
      <c r="E93" s="11" t="s">
        <v>106</v>
      </c>
      <c r="F93" s="11" t="s">
        <v>109</v>
      </c>
      <c r="G93" s="14">
        <v>58000000</v>
      </c>
      <c r="H93" s="12" t="s">
        <v>110</v>
      </c>
      <c r="I93" s="9">
        <v>165000</v>
      </c>
      <c r="J93" s="20">
        <f t="shared" si="19"/>
        <v>351.5151515151515</v>
      </c>
      <c r="K93" s="12" t="str">
        <f t="shared" si="20"/>
        <v>01</v>
      </c>
      <c r="L93" s="12" t="str">
        <f t="shared" si="21"/>
        <v>1399</v>
      </c>
      <c r="M93" s="12" t="s">
        <v>111</v>
      </c>
      <c r="N93" s="9">
        <v>165000</v>
      </c>
      <c r="O93" s="22">
        <f t="shared" si="22"/>
        <v>351.5151515151515</v>
      </c>
      <c r="P93" s="9">
        <f t="shared" si="23"/>
        <v>0</v>
      </c>
      <c r="Q93" s="11" t="str">
        <f t="shared" si="24"/>
        <v>04</v>
      </c>
      <c r="R93" s="11" t="str">
        <f t="shared" si="25"/>
        <v>1399</v>
      </c>
      <c r="S93" s="9">
        <f t="shared" si="26"/>
        <v>0</v>
      </c>
      <c r="T93" s="9">
        <f t="shared" si="27"/>
        <v>3</v>
      </c>
      <c r="U93" s="9">
        <v>3</v>
      </c>
      <c r="V93" s="1">
        <f t="shared" si="28"/>
        <v>174000000</v>
      </c>
    </row>
    <row r="94" spans="1:22" x14ac:dyDescent="0.25">
      <c r="A94" s="10">
        <v>93</v>
      </c>
      <c r="B94" s="11" t="s">
        <v>388</v>
      </c>
      <c r="C94" s="11" t="s">
        <v>389</v>
      </c>
      <c r="D94" s="11" t="s">
        <v>392</v>
      </c>
      <c r="E94" s="11" t="s">
        <v>171</v>
      </c>
      <c r="F94" s="11" t="s">
        <v>178</v>
      </c>
      <c r="G94" s="14">
        <v>420000000</v>
      </c>
      <c r="H94" s="12" t="s">
        <v>179</v>
      </c>
      <c r="I94" s="9">
        <v>165000</v>
      </c>
      <c r="J94" s="20">
        <f t="shared" si="19"/>
        <v>2545.4545454545455</v>
      </c>
      <c r="K94" s="12" t="str">
        <f t="shared" si="20"/>
        <v>02</v>
      </c>
      <c r="L94" s="12" t="str">
        <f t="shared" si="21"/>
        <v>1399</v>
      </c>
      <c r="M94" s="12" t="s">
        <v>180</v>
      </c>
      <c r="N94" s="9">
        <v>165000</v>
      </c>
      <c r="O94" s="22">
        <f t="shared" si="22"/>
        <v>2545.4545454545455</v>
      </c>
      <c r="P94" s="9">
        <f t="shared" si="23"/>
        <v>0</v>
      </c>
      <c r="Q94" s="11" t="str">
        <f t="shared" si="24"/>
        <v>05</v>
      </c>
      <c r="R94" s="11" t="str">
        <f t="shared" si="25"/>
        <v>1399</v>
      </c>
      <c r="S94" s="9">
        <f t="shared" si="26"/>
        <v>0</v>
      </c>
      <c r="T94" s="9">
        <f t="shared" si="27"/>
        <v>3</v>
      </c>
      <c r="U94" s="9">
        <v>3</v>
      </c>
      <c r="V94" s="1">
        <f t="shared" si="28"/>
        <v>1260000000</v>
      </c>
    </row>
    <row r="95" spans="1:22" x14ac:dyDescent="0.25">
      <c r="A95" s="10">
        <v>94</v>
      </c>
      <c r="B95" s="11" t="s">
        <v>358</v>
      </c>
      <c r="C95" s="11" t="s">
        <v>359</v>
      </c>
      <c r="D95" s="11" t="s">
        <v>362</v>
      </c>
      <c r="E95" s="11" t="s">
        <v>106</v>
      </c>
      <c r="F95" s="11" t="s">
        <v>112</v>
      </c>
      <c r="G95" s="14">
        <v>58000000</v>
      </c>
      <c r="H95" s="12" t="s">
        <v>113</v>
      </c>
      <c r="I95" s="9">
        <v>165000</v>
      </c>
      <c r="J95" s="20">
        <f t="shared" si="19"/>
        <v>351.5151515151515</v>
      </c>
      <c r="K95" s="12" t="str">
        <f t="shared" si="20"/>
        <v>02</v>
      </c>
      <c r="L95" s="12" t="str">
        <f t="shared" si="21"/>
        <v>1399</v>
      </c>
      <c r="M95" s="12" t="s">
        <v>114</v>
      </c>
      <c r="N95" s="9">
        <v>165000</v>
      </c>
      <c r="O95" s="22">
        <f t="shared" si="22"/>
        <v>351.5151515151515</v>
      </c>
      <c r="P95" s="9">
        <f t="shared" si="23"/>
        <v>0</v>
      </c>
      <c r="Q95" s="11" t="str">
        <f t="shared" si="24"/>
        <v>05</v>
      </c>
      <c r="R95" s="11" t="str">
        <f t="shared" si="25"/>
        <v>1399</v>
      </c>
      <c r="S95" s="9">
        <f t="shared" si="26"/>
        <v>0</v>
      </c>
      <c r="T95" s="9">
        <f t="shared" si="27"/>
        <v>3</v>
      </c>
      <c r="U95" s="9">
        <v>3</v>
      </c>
      <c r="V95" s="1">
        <f t="shared" si="28"/>
        <v>174000000</v>
      </c>
    </row>
    <row r="96" spans="1:22" x14ac:dyDescent="0.25">
      <c r="A96" s="10">
        <v>95</v>
      </c>
      <c r="B96" s="11" t="s">
        <v>449</v>
      </c>
      <c r="C96" s="11" t="s">
        <v>351</v>
      </c>
      <c r="D96" s="11" t="s">
        <v>455</v>
      </c>
      <c r="E96" s="11" t="s">
        <v>293</v>
      </c>
      <c r="F96" s="11" t="s">
        <v>307</v>
      </c>
      <c r="G96" s="14">
        <v>382000000</v>
      </c>
      <c r="H96" s="12" t="s">
        <v>308</v>
      </c>
      <c r="I96" s="9">
        <v>165000</v>
      </c>
      <c r="J96" s="20">
        <f t="shared" si="19"/>
        <v>2315.151515151515</v>
      </c>
      <c r="K96" s="12" t="str">
        <f t="shared" si="20"/>
        <v>02</v>
      </c>
      <c r="L96" s="12" t="str">
        <f t="shared" si="21"/>
        <v>1399</v>
      </c>
      <c r="M96" s="12" t="s">
        <v>309</v>
      </c>
      <c r="N96" s="9">
        <v>165000</v>
      </c>
      <c r="O96" s="22">
        <f t="shared" si="22"/>
        <v>2315.151515151515</v>
      </c>
      <c r="P96" s="9">
        <f t="shared" si="23"/>
        <v>0</v>
      </c>
      <c r="Q96" s="11" t="str">
        <f t="shared" si="24"/>
        <v>06</v>
      </c>
      <c r="R96" s="11" t="str">
        <f t="shared" si="25"/>
        <v>1399</v>
      </c>
      <c r="S96" s="9">
        <f t="shared" si="26"/>
        <v>0</v>
      </c>
      <c r="T96" s="9">
        <f t="shared" si="27"/>
        <v>4</v>
      </c>
      <c r="U96" s="9">
        <v>4</v>
      </c>
      <c r="V96" s="1">
        <f t="shared" si="28"/>
        <v>1528000000</v>
      </c>
    </row>
    <row r="97" spans="1:22" x14ac:dyDescent="0.25">
      <c r="A97" s="10">
        <v>96</v>
      </c>
      <c r="B97" s="11" t="s">
        <v>342</v>
      </c>
      <c r="C97" s="11" t="s">
        <v>317</v>
      </c>
      <c r="D97" s="11" t="s">
        <v>424</v>
      </c>
      <c r="E97" s="11" t="s">
        <v>75</v>
      </c>
      <c r="F97" s="11" t="s">
        <v>250</v>
      </c>
      <c r="G97" s="14">
        <v>1200000000</v>
      </c>
      <c r="H97" s="12" t="s">
        <v>251</v>
      </c>
      <c r="I97" s="9">
        <v>180000</v>
      </c>
      <c r="J97" s="20">
        <f t="shared" si="19"/>
        <v>6666.666666666667</v>
      </c>
      <c r="K97" s="12" t="str">
        <f t="shared" si="20"/>
        <v>07</v>
      </c>
      <c r="L97" s="12" t="str">
        <f t="shared" si="21"/>
        <v>1399</v>
      </c>
      <c r="M97" s="12" t="s">
        <v>252</v>
      </c>
      <c r="N97" s="9">
        <v>180000</v>
      </c>
      <c r="O97" s="22">
        <f t="shared" si="22"/>
        <v>6666.666666666667</v>
      </c>
      <c r="P97" s="9">
        <f t="shared" si="23"/>
        <v>0</v>
      </c>
      <c r="Q97" s="11" t="str">
        <f t="shared" si="24"/>
        <v>07</v>
      </c>
      <c r="R97" s="11" t="str">
        <f t="shared" si="25"/>
        <v>1399</v>
      </c>
      <c r="S97" s="9">
        <f t="shared" si="26"/>
        <v>0</v>
      </c>
      <c r="T97" s="9">
        <f t="shared" si="27"/>
        <v>0</v>
      </c>
      <c r="U97" s="9">
        <v>0</v>
      </c>
      <c r="V97" s="1">
        <f t="shared" si="28"/>
        <v>0</v>
      </c>
    </row>
    <row r="98" spans="1:22" x14ac:dyDescent="0.25">
      <c r="A98" s="10">
        <v>97</v>
      </c>
      <c r="B98" s="11" t="s">
        <v>342</v>
      </c>
      <c r="C98" s="11" t="s">
        <v>317</v>
      </c>
      <c r="D98" s="11" t="s">
        <v>423</v>
      </c>
      <c r="E98" s="11" t="s">
        <v>75</v>
      </c>
      <c r="F98" s="11" t="s">
        <v>247</v>
      </c>
      <c r="G98" s="14">
        <v>1300000000</v>
      </c>
      <c r="H98" s="12" t="s">
        <v>248</v>
      </c>
      <c r="I98" s="9">
        <v>180000</v>
      </c>
      <c r="J98" s="20">
        <f t="shared" ref="J98:J129" si="29">G98/I98</f>
        <v>7222.2222222222226</v>
      </c>
      <c r="K98" s="12" t="str">
        <f t="shared" ref="K98:K129" si="30">MID(H98,6,2)</f>
        <v>06</v>
      </c>
      <c r="L98" s="12" t="str">
        <f t="shared" ref="L98:L129" si="31">LEFT(H98,4)</f>
        <v>1399</v>
      </c>
      <c r="M98" s="12" t="s">
        <v>249</v>
      </c>
      <c r="N98" s="9">
        <v>180000</v>
      </c>
      <c r="O98" s="22">
        <f t="shared" ref="O98:O129" si="32">G98/N98</f>
        <v>7222.2222222222226</v>
      </c>
      <c r="P98" s="9">
        <f t="shared" ref="P98:P129" si="33">J98-O98</f>
        <v>0</v>
      </c>
      <c r="Q98" s="11" t="str">
        <f t="shared" ref="Q98:Q118" si="34">MID(M98,6,2)</f>
        <v>08</v>
      </c>
      <c r="R98" s="11" t="str">
        <f t="shared" ref="R98:R118" si="35">LEFT(M98,4)</f>
        <v>1399</v>
      </c>
      <c r="S98" s="9">
        <f t="shared" ref="S98:S129" si="36">(R98-L98)*12</f>
        <v>0</v>
      </c>
      <c r="T98" s="9">
        <f t="shared" ref="T98:T118" si="37">IF(Q98&gt;=K98,Q98-K98,K98-Q98)</f>
        <v>2</v>
      </c>
      <c r="U98" s="9">
        <v>2</v>
      </c>
      <c r="V98" s="1">
        <f t="shared" si="28"/>
        <v>2600000000</v>
      </c>
    </row>
    <row r="99" spans="1:22" x14ac:dyDescent="0.25">
      <c r="A99" s="10">
        <v>98</v>
      </c>
      <c r="B99" s="11" t="s">
        <v>388</v>
      </c>
      <c r="C99" s="11" t="s">
        <v>389</v>
      </c>
      <c r="D99" s="11" t="s">
        <v>395</v>
      </c>
      <c r="E99" s="11" t="s">
        <v>171</v>
      </c>
      <c r="F99" s="11" t="s">
        <v>186</v>
      </c>
      <c r="G99" s="10">
        <v>330000000</v>
      </c>
      <c r="H99" s="12" t="s">
        <v>187</v>
      </c>
      <c r="I99" s="9">
        <v>180000</v>
      </c>
      <c r="J99" s="20">
        <f t="shared" si="29"/>
        <v>1833.3333333333333</v>
      </c>
      <c r="K99" s="12" t="str">
        <f t="shared" si="30"/>
        <v>07</v>
      </c>
      <c r="L99" s="12" t="str">
        <f t="shared" si="31"/>
        <v>1399</v>
      </c>
      <c r="M99" s="12" t="s">
        <v>188</v>
      </c>
      <c r="N99" s="9">
        <v>180000</v>
      </c>
      <c r="O99" s="22">
        <f t="shared" si="32"/>
        <v>1833.3333333333333</v>
      </c>
      <c r="P99" s="9">
        <f t="shared" si="33"/>
        <v>0</v>
      </c>
      <c r="Q99" s="11" t="str">
        <f t="shared" si="34"/>
        <v>08</v>
      </c>
      <c r="R99" s="11" t="str">
        <f t="shared" si="35"/>
        <v>1399</v>
      </c>
      <c r="S99" s="9">
        <f t="shared" si="36"/>
        <v>0</v>
      </c>
      <c r="T99" s="9">
        <f t="shared" si="37"/>
        <v>1</v>
      </c>
      <c r="U99" s="9">
        <v>1</v>
      </c>
      <c r="V99" s="1">
        <f t="shared" si="28"/>
        <v>330000000</v>
      </c>
    </row>
    <row r="100" spans="1:22" x14ac:dyDescent="0.25">
      <c r="A100" s="10">
        <v>99</v>
      </c>
      <c r="B100" s="11" t="s">
        <v>342</v>
      </c>
      <c r="C100" s="11" t="s">
        <v>317</v>
      </c>
      <c r="D100" s="11" t="s">
        <v>426</v>
      </c>
      <c r="E100" s="11" t="s">
        <v>75</v>
      </c>
      <c r="F100" s="11" t="s">
        <v>256</v>
      </c>
      <c r="G100" s="10">
        <v>960000000</v>
      </c>
      <c r="H100" s="12" t="s">
        <v>257</v>
      </c>
      <c r="I100" s="9">
        <v>180000</v>
      </c>
      <c r="J100" s="20">
        <f t="shared" si="29"/>
        <v>5333.333333333333</v>
      </c>
      <c r="K100" s="12" t="str">
        <f t="shared" si="30"/>
        <v>08</v>
      </c>
      <c r="L100" s="12" t="str">
        <f t="shared" si="31"/>
        <v>1399</v>
      </c>
      <c r="M100" s="12" t="s">
        <v>258</v>
      </c>
      <c r="N100" s="9">
        <v>180000</v>
      </c>
      <c r="O100" s="22">
        <f t="shared" si="32"/>
        <v>5333.333333333333</v>
      </c>
      <c r="P100" s="9">
        <f t="shared" si="33"/>
        <v>0</v>
      </c>
      <c r="Q100" s="11" t="str">
        <f t="shared" si="34"/>
        <v>09</v>
      </c>
      <c r="R100" s="11" t="str">
        <f t="shared" si="35"/>
        <v>1399</v>
      </c>
      <c r="S100" s="9">
        <f t="shared" si="36"/>
        <v>0</v>
      </c>
      <c r="T100" s="9">
        <f t="shared" si="37"/>
        <v>1</v>
      </c>
      <c r="U100" s="9">
        <v>1</v>
      </c>
      <c r="V100" s="1">
        <f t="shared" si="28"/>
        <v>960000000</v>
      </c>
    </row>
    <row r="101" spans="1:22" x14ac:dyDescent="0.25">
      <c r="A101" s="10">
        <v>100</v>
      </c>
      <c r="B101" s="11" t="s">
        <v>345</v>
      </c>
      <c r="C101" s="11" t="s">
        <v>346</v>
      </c>
      <c r="D101" s="11" t="s">
        <v>402</v>
      </c>
      <c r="E101" s="11" t="s">
        <v>81</v>
      </c>
      <c r="F101" s="11" t="s">
        <v>202</v>
      </c>
      <c r="G101" s="10">
        <v>500000000</v>
      </c>
      <c r="H101" s="12" t="s">
        <v>203</v>
      </c>
      <c r="I101" s="9">
        <v>180000</v>
      </c>
      <c r="J101" s="20">
        <f t="shared" si="29"/>
        <v>2777.7777777777778</v>
      </c>
      <c r="K101" s="12" t="str">
        <f t="shared" si="30"/>
        <v>08</v>
      </c>
      <c r="L101" s="12" t="str">
        <f t="shared" si="31"/>
        <v>1399</v>
      </c>
      <c r="M101" s="12" t="s">
        <v>86</v>
      </c>
      <c r="N101" s="9">
        <v>180000</v>
      </c>
      <c r="O101" s="22">
        <f t="shared" si="32"/>
        <v>2777.7777777777778</v>
      </c>
      <c r="P101" s="9">
        <f t="shared" si="33"/>
        <v>0</v>
      </c>
      <c r="Q101" s="11" t="str">
        <f t="shared" si="34"/>
        <v>10</v>
      </c>
      <c r="R101" s="11" t="str">
        <f t="shared" si="35"/>
        <v>1399</v>
      </c>
      <c r="S101" s="9">
        <f t="shared" si="36"/>
        <v>0</v>
      </c>
      <c r="T101" s="9">
        <f t="shared" si="37"/>
        <v>2</v>
      </c>
      <c r="U101" s="9">
        <v>2</v>
      </c>
      <c r="V101" s="1">
        <f t="shared" si="28"/>
        <v>1000000000</v>
      </c>
    </row>
    <row r="102" spans="1:22" x14ac:dyDescent="0.25">
      <c r="A102" s="10">
        <v>101</v>
      </c>
      <c r="B102" s="11" t="s">
        <v>345</v>
      </c>
      <c r="C102" s="11" t="s">
        <v>346</v>
      </c>
      <c r="D102" s="11" t="s">
        <v>403</v>
      </c>
      <c r="E102" s="11" t="s">
        <v>81</v>
      </c>
      <c r="F102" s="11" t="s">
        <v>204</v>
      </c>
      <c r="G102" s="10">
        <v>500000000</v>
      </c>
      <c r="H102" s="12" t="s">
        <v>205</v>
      </c>
      <c r="I102" s="9">
        <v>240000</v>
      </c>
      <c r="J102" s="20">
        <f t="shared" si="29"/>
        <v>2083.3333333333335</v>
      </c>
      <c r="K102" s="12" t="str">
        <f t="shared" si="30"/>
        <v>09</v>
      </c>
      <c r="L102" s="12" t="str">
        <f t="shared" si="31"/>
        <v>1399</v>
      </c>
      <c r="M102" s="12" t="s">
        <v>86</v>
      </c>
      <c r="N102" s="9">
        <v>240000</v>
      </c>
      <c r="O102" s="22">
        <f t="shared" si="32"/>
        <v>2083.3333333333335</v>
      </c>
      <c r="P102" s="9">
        <f t="shared" si="33"/>
        <v>0</v>
      </c>
      <c r="Q102" s="11" t="str">
        <f t="shared" si="34"/>
        <v>10</v>
      </c>
      <c r="R102" s="11" t="str">
        <f t="shared" si="35"/>
        <v>1399</v>
      </c>
      <c r="S102" s="9">
        <f t="shared" si="36"/>
        <v>0</v>
      </c>
      <c r="T102" s="9">
        <f t="shared" si="37"/>
        <v>1</v>
      </c>
      <c r="U102" s="9">
        <v>1</v>
      </c>
      <c r="V102" s="1">
        <f t="shared" si="28"/>
        <v>500000000</v>
      </c>
    </row>
    <row r="103" spans="1:22" x14ac:dyDescent="0.25">
      <c r="A103" s="10">
        <v>102</v>
      </c>
      <c r="B103" s="11" t="s">
        <v>342</v>
      </c>
      <c r="C103" s="11" t="s">
        <v>317</v>
      </c>
      <c r="D103" s="11" t="s">
        <v>429</v>
      </c>
      <c r="E103" s="11" t="s">
        <v>75</v>
      </c>
      <c r="F103" s="11" t="s">
        <v>265</v>
      </c>
      <c r="G103" s="10">
        <v>1500000000</v>
      </c>
      <c r="H103" s="12" t="s">
        <v>266</v>
      </c>
      <c r="I103" s="9">
        <v>240000</v>
      </c>
      <c r="J103" s="20">
        <f t="shared" si="29"/>
        <v>6250</v>
      </c>
      <c r="K103" s="12" t="str">
        <f t="shared" si="30"/>
        <v>09</v>
      </c>
      <c r="L103" s="12" t="str">
        <f t="shared" si="31"/>
        <v>1399</v>
      </c>
      <c r="M103" s="12" t="s">
        <v>255</v>
      </c>
      <c r="N103" s="9">
        <v>240000</v>
      </c>
      <c r="O103" s="22">
        <f t="shared" si="32"/>
        <v>6250</v>
      </c>
      <c r="P103" s="9">
        <f t="shared" si="33"/>
        <v>0</v>
      </c>
      <c r="Q103" s="11" t="str">
        <f t="shared" si="34"/>
        <v>10</v>
      </c>
      <c r="R103" s="11" t="str">
        <f t="shared" si="35"/>
        <v>1399</v>
      </c>
      <c r="S103" s="9">
        <f t="shared" si="36"/>
        <v>0</v>
      </c>
      <c r="T103" s="9">
        <f t="shared" si="37"/>
        <v>1</v>
      </c>
      <c r="U103" s="9">
        <v>1</v>
      </c>
      <c r="V103" s="1">
        <f t="shared" si="28"/>
        <v>1500000000</v>
      </c>
    </row>
    <row r="104" spans="1:22" x14ac:dyDescent="0.25">
      <c r="A104" s="10">
        <v>103</v>
      </c>
      <c r="B104" s="11" t="s">
        <v>342</v>
      </c>
      <c r="C104" s="11" t="s">
        <v>317</v>
      </c>
      <c r="D104" s="11" t="s">
        <v>425</v>
      </c>
      <c r="E104" s="11" t="s">
        <v>75</v>
      </c>
      <c r="F104" s="11" t="s">
        <v>253</v>
      </c>
      <c r="G104" s="10">
        <v>700000000</v>
      </c>
      <c r="H104" s="12" t="s">
        <v>254</v>
      </c>
      <c r="I104" s="9">
        <v>180000</v>
      </c>
      <c r="J104" s="20">
        <f t="shared" si="29"/>
        <v>3888.8888888888887</v>
      </c>
      <c r="K104" s="12" t="str">
        <f t="shared" si="30"/>
        <v>07</v>
      </c>
      <c r="L104" s="12" t="str">
        <f t="shared" si="31"/>
        <v>1399</v>
      </c>
      <c r="M104" s="12" t="s">
        <v>255</v>
      </c>
      <c r="N104" s="9">
        <v>180000</v>
      </c>
      <c r="O104" s="22">
        <f t="shared" si="32"/>
        <v>3888.8888888888887</v>
      </c>
      <c r="P104" s="9">
        <f t="shared" si="33"/>
        <v>0</v>
      </c>
      <c r="Q104" s="11" t="str">
        <f t="shared" si="34"/>
        <v>10</v>
      </c>
      <c r="R104" s="11" t="str">
        <f t="shared" si="35"/>
        <v>1399</v>
      </c>
      <c r="S104" s="9">
        <f t="shared" si="36"/>
        <v>0</v>
      </c>
      <c r="T104" s="9">
        <f t="shared" si="37"/>
        <v>3</v>
      </c>
      <c r="U104" s="9">
        <v>3</v>
      </c>
      <c r="V104" s="1">
        <f t="shared" si="28"/>
        <v>2100000000</v>
      </c>
    </row>
    <row r="105" spans="1:22" x14ac:dyDescent="0.25">
      <c r="A105" s="10">
        <v>104</v>
      </c>
      <c r="B105" s="11" t="s">
        <v>342</v>
      </c>
      <c r="C105" s="11" t="s">
        <v>317</v>
      </c>
      <c r="D105" s="11" t="s">
        <v>427</v>
      </c>
      <c r="E105" s="11" t="s">
        <v>75</v>
      </c>
      <c r="F105" s="11" t="s">
        <v>259</v>
      </c>
      <c r="G105" s="10">
        <v>2400000000</v>
      </c>
      <c r="H105" s="12" t="s">
        <v>260</v>
      </c>
      <c r="I105" s="9">
        <v>240000</v>
      </c>
      <c r="J105" s="20">
        <f t="shared" si="29"/>
        <v>10000</v>
      </c>
      <c r="K105" s="12" t="str">
        <f t="shared" si="30"/>
        <v>10</v>
      </c>
      <c r="L105" s="12" t="str">
        <f t="shared" si="31"/>
        <v>1399</v>
      </c>
      <c r="M105" s="12" t="s">
        <v>261</v>
      </c>
      <c r="N105" s="9">
        <v>240000</v>
      </c>
      <c r="O105" s="22">
        <f t="shared" si="32"/>
        <v>10000</v>
      </c>
      <c r="P105" s="9">
        <f t="shared" si="33"/>
        <v>0</v>
      </c>
      <c r="Q105" s="11" t="str">
        <f t="shared" si="34"/>
        <v>10</v>
      </c>
      <c r="R105" s="11" t="str">
        <f t="shared" si="35"/>
        <v>1399</v>
      </c>
      <c r="S105" s="9">
        <f t="shared" si="36"/>
        <v>0</v>
      </c>
      <c r="T105" s="9">
        <f t="shared" si="37"/>
        <v>0</v>
      </c>
      <c r="U105" s="9">
        <v>0</v>
      </c>
      <c r="V105" s="1">
        <f t="shared" si="28"/>
        <v>0</v>
      </c>
    </row>
    <row r="106" spans="1:22" x14ac:dyDescent="0.25">
      <c r="A106" s="10">
        <v>105</v>
      </c>
      <c r="B106" s="11" t="s">
        <v>342</v>
      </c>
      <c r="C106" s="11" t="s">
        <v>317</v>
      </c>
      <c r="D106" s="11" t="s">
        <v>430</v>
      </c>
      <c r="E106" s="11" t="s">
        <v>75</v>
      </c>
      <c r="F106" s="11" t="s">
        <v>267</v>
      </c>
      <c r="G106" s="10">
        <v>1150000000</v>
      </c>
      <c r="H106" s="12" t="s">
        <v>260</v>
      </c>
      <c r="I106" s="9">
        <v>240000</v>
      </c>
      <c r="J106" s="20">
        <f t="shared" si="29"/>
        <v>4791.666666666667</v>
      </c>
      <c r="K106" s="12" t="str">
        <f t="shared" si="30"/>
        <v>10</v>
      </c>
      <c r="L106" s="12" t="str">
        <f t="shared" si="31"/>
        <v>1399</v>
      </c>
      <c r="M106" s="12" t="s">
        <v>261</v>
      </c>
      <c r="N106" s="9">
        <v>240000</v>
      </c>
      <c r="O106" s="22">
        <f t="shared" si="32"/>
        <v>4791.666666666667</v>
      </c>
      <c r="P106" s="9">
        <f t="shared" si="33"/>
        <v>0</v>
      </c>
      <c r="Q106" s="11" t="str">
        <f t="shared" si="34"/>
        <v>10</v>
      </c>
      <c r="R106" s="11" t="str">
        <f t="shared" si="35"/>
        <v>1399</v>
      </c>
      <c r="S106" s="9">
        <f t="shared" si="36"/>
        <v>0</v>
      </c>
      <c r="T106" s="9">
        <f t="shared" si="37"/>
        <v>0</v>
      </c>
      <c r="U106" s="9">
        <v>0</v>
      </c>
      <c r="V106" s="1">
        <f t="shared" si="28"/>
        <v>0</v>
      </c>
    </row>
    <row r="107" spans="1:22" x14ac:dyDescent="0.25">
      <c r="A107" s="10">
        <v>106</v>
      </c>
      <c r="B107" s="11" t="s">
        <v>342</v>
      </c>
      <c r="C107" s="11" t="s">
        <v>317</v>
      </c>
      <c r="D107" s="11" t="s">
        <v>428</v>
      </c>
      <c r="E107" s="11" t="s">
        <v>75</v>
      </c>
      <c r="F107" s="11" t="s">
        <v>262</v>
      </c>
      <c r="G107" s="10">
        <v>3355000000</v>
      </c>
      <c r="H107" s="12" t="s">
        <v>263</v>
      </c>
      <c r="I107" s="9">
        <v>240000</v>
      </c>
      <c r="J107" s="20">
        <f t="shared" si="29"/>
        <v>13979.166666666666</v>
      </c>
      <c r="K107" s="12" t="str">
        <f t="shared" si="30"/>
        <v>10</v>
      </c>
      <c r="L107" s="12" t="str">
        <f t="shared" si="31"/>
        <v>1399</v>
      </c>
      <c r="M107" s="15" t="s">
        <v>264</v>
      </c>
      <c r="N107" s="9">
        <v>240000</v>
      </c>
      <c r="O107" s="22">
        <f t="shared" si="32"/>
        <v>13979.166666666666</v>
      </c>
      <c r="P107" s="9">
        <f t="shared" si="33"/>
        <v>0</v>
      </c>
      <c r="Q107" s="11" t="str">
        <f t="shared" si="34"/>
        <v>12</v>
      </c>
      <c r="R107" s="11" t="str">
        <f t="shared" si="35"/>
        <v>1399</v>
      </c>
      <c r="S107" s="9">
        <f t="shared" si="36"/>
        <v>0</v>
      </c>
      <c r="T107" s="9">
        <f t="shared" si="37"/>
        <v>2</v>
      </c>
      <c r="U107" s="9">
        <v>2</v>
      </c>
      <c r="V107" s="1">
        <f t="shared" si="28"/>
        <v>6710000000</v>
      </c>
    </row>
    <row r="108" spans="1:22" x14ac:dyDescent="0.25">
      <c r="A108" s="10">
        <v>107</v>
      </c>
      <c r="B108" s="11" t="s">
        <v>345</v>
      </c>
      <c r="C108" s="11" t="s">
        <v>346</v>
      </c>
      <c r="D108" s="11" t="s">
        <v>347</v>
      </c>
      <c r="E108" s="11" t="s">
        <v>81</v>
      </c>
      <c r="F108" s="11" t="s">
        <v>82</v>
      </c>
      <c r="G108" s="10">
        <v>15000000000</v>
      </c>
      <c r="H108" s="12" t="s">
        <v>83</v>
      </c>
      <c r="I108" s="9">
        <v>260000</v>
      </c>
      <c r="J108" s="20">
        <f t="shared" si="29"/>
        <v>57692.307692307695</v>
      </c>
      <c r="K108" s="12" t="str">
        <f t="shared" si="30"/>
        <v>01</v>
      </c>
      <c r="L108" s="12" t="str">
        <f t="shared" si="31"/>
        <v>1400</v>
      </c>
      <c r="M108" s="15" t="s">
        <v>84</v>
      </c>
      <c r="N108" s="9">
        <v>260000</v>
      </c>
      <c r="O108" s="22">
        <f t="shared" si="32"/>
        <v>57692.307692307695</v>
      </c>
      <c r="P108" s="9">
        <f t="shared" si="33"/>
        <v>0</v>
      </c>
      <c r="Q108" s="11" t="str">
        <f t="shared" si="34"/>
        <v>03</v>
      </c>
      <c r="R108" s="11" t="str">
        <f t="shared" si="35"/>
        <v>1400</v>
      </c>
      <c r="S108" s="9">
        <f t="shared" si="36"/>
        <v>0</v>
      </c>
      <c r="T108" s="9">
        <f t="shared" si="37"/>
        <v>2</v>
      </c>
      <c r="U108" s="9">
        <v>2</v>
      </c>
      <c r="V108" s="1">
        <f t="shared" si="28"/>
        <v>30000000000</v>
      </c>
    </row>
    <row r="109" spans="1:22" x14ac:dyDescent="0.25">
      <c r="A109" s="10">
        <v>108</v>
      </c>
      <c r="B109" s="11" t="s">
        <v>345</v>
      </c>
      <c r="C109" s="11" t="s">
        <v>346</v>
      </c>
      <c r="D109" s="11" t="s">
        <v>349</v>
      </c>
      <c r="E109" s="11" t="s">
        <v>81</v>
      </c>
      <c r="F109" s="11" t="s">
        <v>88</v>
      </c>
      <c r="G109" s="10">
        <v>298000000</v>
      </c>
      <c r="H109" s="12" t="s">
        <v>89</v>
      </c>
      <c r="I109" s="9">
        <v>240000</v>
      </c>
      <c r="J109" s="20">
        <f t="shared" si="29"/>
        <v>1241.6666666666667</v>
      </c>
      <c r="K109" s="12" t="str">
        <f t="shared" si="30"/>
        <v>11</v>
      </c>
      <c r="L109" s="12" t="str">
        <f t="shared" si="31"/>
        <v>1399</v>
      </c>
      <c r="M109" s="12" t="s">
        <v>84</v>
      </c>
      <c r="N109" s="9">
        <v>260000</v>
      </c>
      <c r="O109" s="22">
        <f t="shared" si="32"/>
        <v>1146.1538461538462</v>
      </c>
      <c r="P109" s="9">
        <f t="shared" si="33"/>
        <v>95.512820512820554</v>
      </c>
      <c r="Q109" s="11" t="str">
        <f t="shared" si="34"/>
        <v>03</v>
      </c>
      <c r="R109" s="11" t="str">
        <f t="shared" si="35"/>
        <v>1400</v>
      </c>
      <c r="S109" s="9">
        <f t="shared" si="36"/>
        <v>12</v>
      </c>
      <c r="T109" s="9">
        <f t="shared" si="37"/>
        <v>8</v>
      </c>
      <c r="U109" s="9">
        <v>20</v>
      </c>
      <c r="V109" s="1">
        <f t="shared" si="28"/>
        <v>5960000000</v>
      </c>
    </row>
    <row r="110" spans="1:22" x14ac:dyDescent="0.25">
      <c r="A110" s="10">
        <v>109</v>
      </c>
      <c r="B110" s="11" t="s">
        <v>345</v>
      </c>
      <c r="C110" s="11" t="s">
        <v>346</v>
      </c>
      <c r="D110" s="11" t="s">
        <v>348</v>
      </c>
      <c r="E110" s="11" t="s">
        <v>81</v>
      </c>
      <c r="F110" s="11" t="s">
        <v>85</v>
      </c>
      <c r="G110" s="10">
        <v>59000000</v>
      </c>
      <c r="H110" s="12" t="s">
        <v>86</v>
      </c>
      <c r="I110" s="9">
        <v>240000</v>
      </c>
      <c r="J110" s="20">
        <f t="shared" si="29"/>
        <v>245.83333333333334</v>
      </c>
      <c r="K110" s="12" t="str">
        <f t="shared" si="30"/>
        <v>10</v>
      </c>
      <c r="L110" s="12" t="str">
        <f t="shared" si="31"/>
        <v>1399</v>
      </c>
      <c r="M110" s="12" t="s">
        <v>87</v>
      </c>
      <c r="N110" s="9">
        <v>260000</v>
      </c>
      <c r="O110" s="22">
        <f t="shared" si="32"/>
        <v>226.92307692307693</v>
      </c>
      <c r="P110" s="9">
        <f t="shared" si="33"/>
        <v>18.910256410256409</v>
      </c>
      <c r="Q110" s="11" t="str">
        <f t="shared" si="34"/>
        <v>05</v>
      </c>
      <c r="R110" s="11" t="str">
        <f t="shared" si="35"/>
        <v>1400</v>
      </c>
      <c r="S110" s="9">
        <f t="shared" si="36"/>
        <v>12</v>
      </c>
      <c r="T110" s="9">
        <f t="shared" si="37"/>
        <v>5</v>
      </c>
      <c r="U110" s="9">
        <v>17</v>
      </c>
      <c r="V110" s="1">
        <f t="shared" si="28"/>
        <v>1003000000</v>
      </c>
    </row>
    <row r="111" spans="1:22" x14ac:dyDescent="0.25">
      <c r="A111" s="10">
        <v>110</v>
      </c>
      <c r="B111" s="11" t="s">
        <v>449</v>
      </c>
      <c r="C111" s="11" t="s">
        <v>351</v>
      </c>
      <c r="D111" s="11" t="s">
        <v>450</v>
      </c>
      <c r="E111" s="11" t="s">
        <v>293</v>
      </c>
      <c r="F111" s="11" t="s">
        <v>294</v>
      </c>
      <c r="G111" s="10">
        <v>2000000000</v>
      </c>
      <c r="H111" s="12" t="s">
        <v>295</v>
      </c>
      <c r="I111" s="9">
        <v>260000</v>
      </c>
      <c r="J111" s="20">
        <f t="shared" si="29"/>
        <v>7692.3076923076924</v>
      </c>
      <c r="K111" s="12" t="str">
        <f t="shared" si="30"/>
        <v>03</v>
      </c>
      <c r="L111" s="12" t="str">
        <f t="shared" si="31"/>
        <v>1400</v>
      </c>
      <c r="M111" s="12" t="s">
        <v>296</v>
      </c>
      <c r="N111" s="9">
        <v>260000</v>
      </c>
      <c r="O111" s="22">
        <f t="shared" si="32"/>
        <v>7692.3076923076924</v>
      </c>
      <c r="P111" s="9">
        <f t="shared" si="33"/>
        <v>0</v>
      </c>
      <c r="Q111" s="11" t="str">
        <f t="shared" si="34"/>
        <v>07</v>
      </c>
      <c r="R111" s="11" t="str">
        <f t="shared" si="35"/>
        <v>1400</v>
      </c>
      <c r="S111" s="9">
        <f t="shared" si="36"/>
        <v>0</v>
      </c>
      <c r="T111" s="9">
        <f t="shared" si="37"/>
        <v>4</v>
      </c>
      <c r="U111" s="9">
        <v>4</v>
      </c>
      <c r="V111" s="1">
        <f t="shared" si="28"/>
        <v>8000000000</v>
      </c>
    </row>
    <row r="112" spans="1:22" x14ac:dyDescent="0.25">
      <c r="A112" s="10">
        <v>111</v>
      </c>
      <c r="B112" s="11" t="s">
        <v>447</v>
      </c>
      <c r="C112" s="11" t="s">
        <v>351</v>
      </c>
      <c r="D112" s="11" t="s">
        <v>448</v>
      </c>
      <c r="E112" s="11" t="s">
        <v>289</v>
      </c>
      <c r="F112" s="11" t="s">
        <v>290</v>
      </c>
      <c r="G112" s="10">
        <v>900000000</v>
      </c>
      <c r="H112" s="12" t="s">
        <v>291</v>
      </c>
      <c r="I112" s="9">
        <v>260000</v>
      </c>
      <c r="J112" s="20">
        <f t="shared" si="29"/>
        <v>3461.5384615384614</v>
      </c>
      <c r="K112" s="12" t="str">
        <f t="shared" si="30"/>
        <v>06</v>
      </c>
      <c r="L112" s="12" t="str">
        <f t="shared" si="31"/>
        <v>1400</v>
      </c>
      <c r="M112" s="12" t="s">
        <v>292</v>
      </c>
      <c r="N112" s="9">
        <v>260000</v>
      </c>
      <c r="O112" s="22">
        <f t="shared" si="32"/>
        <v>3461.5384615384614</v>
      </c>
      <c r="P112" s="9">
        <f t="shared" si="33"/>
        <v>0</v>
      </c>
      <c r="Q112" s="11" t="str">
        <f t="shared" si="34"/>
        <v>11</v>
      </c>
      <c r="R112" s="11" t="str">
        <f t="shared" si="35"/>
        <v>1400</v>
      </c>
      <c r="S112" s="9">
        <f t="shared" si="36"/>
        <v>0</v>
      </c>
      <c r="T112" s="9">
        <f t="shared" si="37"/>
        <v>5</v>
      </c>
      <c r="U112" s="9">
        <v>5</v>
      </c>
      <c r="V112" s="1">
        <f t="shared" si="28"/>
        <v>4500000000</v>
      </c>
    </row>
    <row r="113" spans="1:22" x14ac:dyDescent="0.25">
      <c r="A113" s="10">
        <v>112</v>
      </c>
      <c r="B113" s="11" t="s">
        <v>388</v>
      </c>
      <c r="C113" s="11" t="s">
        <v>389</v>
      </c>
      <c r="D113" s="11" t="s">
        <v>396</v>
      </c>
      <c r="E113" s="11" t="s">
        <v>171</v>
      </c>
      <c r="F113" s="11" t="s">
        <v>189</v>
      </c>
      <c r="G113" s="10">
        <v>6000000000</v>
      </c>
      <c r="H113" s="12" t="s">
        <v>190</v>
      </c>
      <c r="I113" s="9">
        <v>260000</v>
      </c>
      <c r="J113" s="20">
        <f t="shared" si="29"/>
        <v>23076.923076923078</v>
      </c>
      <c r="K113" s="12" t="str">
        <f t="shared" si="30"/>
        <v>05</v>
      </c>
      <c r="L113" s="12" t="str">
        <f t="shared" si="31"/>
        <v>1400</v>
      </c>
      <c r="M113" s="15" t="s">
        <v>78</v>
      </c>
      <c r="N113" s="9">
        <v>260000</v>
      </c>
      <c r="O113" s="22">
        <f t="shared" si="32"/>
        <v>23076.923076923078</v>
      </c>
      <c r="P113" s="9">
        <f t="shared" si="33"/>
        <v>0</v>
      </c>
      <c r="Q113" s="11" t="str">
        <f t="shared" si="34"/>
        <v>11</v>
      </c>
      <c r="R113" s="11" t="str">
        <f t="shared" si="35"/>
        <v>1400</v>
      </c>
      <c r="S113" s="9">
        <f t="shared" si="36"/>
        <v>0</v>
      </c>
      <c r="T113" s="9">
        <f t="shared" si="37"/>
        <v>6</v>
      </c>
      <c r="U113" s="9">
        <v>6</v>
      </c>
      <c r="V113" s="1">
        <f t="shared" si="28"/>
        <v>36000000000</v>
      </c>
    </row>
    <row r="114" spans="1:22" x14ac:dyDescent="0.25">
      <c r="A114" s="10">
        <v>113</v>
      </c>
      <c r="B114" s="11" t="s">
        <v>342</v>
      </c>
      <c r="C114" s="11" t="s">
        <v>317</v>
      </c>
      <c r="D114" s="11" t="s">
        <v>343</v>
      </c>
      <c r="E114" s="11" t="s">
        <v>75</v>
      </c>
      <c r="F114" s="11" t="s">
        <v>76</v>
      </c>
      <c r="G114" s="10">
        <v>4500000000</v>
      </c>
      <c r="H114" s="12" t="s">
        <v>77</v>
      </c>
      <c r="I114" s="9">
        <v>260000</v>
      </c>
      <c r="J114" s="20">
        <f t="shared" si="29"/>
        <v>17307.692307692309</v>
      </c>
      <c r="K114" s="12" t="str">
        <f t="shared" si="30"/>
        <v>06</v>
      </c>
      <c r="L114" s="12" t="str">
        <f t="shared" si="31"/>
        <v>1400</v>
      </c>
      <c r="M114" s="15" t="s">
        <v>78</v>
      </c>
      <c r="N114" s="9">
        <v>260000</v>
      </c>
      <c r="O114" s="22">
        <f t="shared" si="32"/>
        <v>17307.692307692309</v>
      </c>
      <c r="P114" s="9">
        <f t="shared" si="33"/>
        <v>0</v>
      </c>
      <c r="Q114" s="11" t="str">
        <f t="shared" si="34"/>
        <v>11</v>
      </c>
      <c r="R114" s="11" t="str">
        <f t="shared" si="35"/>
        <v>1400</v>
      </c>
      <c r="S114" s="9">
        <f t="shared" si="36"/>
        <v>0</v>
      </c>
      <c r="T114" s="9">
        <f t="shared" si="37"/>
        <v>5</v>
      </c>
      <c r="U114" s="9">
        <v>5</v>
      </c>
      <c r="V114" s="1">
        <f t="shared" si="28"/>
        <v>22500000000</v>
      </c>
    </row>
    <row r="115" spans="1:22" x14ac:dyDescent="0.25">
      <c r="A115" s="10">
        <v>114</v>
      </c>
      <c r="B115" s="11" t="s">
        <v>342</v>
      </c>
      <c r="C115" s="11" t="s">
        <v>317</v>
      </c>
      <c r="D115" s="11" t="s">
        <v>344</v>
      </c>
      <c r="E115" s="11" t="s">
        <v>75</v>
      </c>
      <c r="F115" s="11" t="s">
        <v>76</v>
      </c>
      <c r="G115" s="10">
        <v>3930000000</v>
      </c>
      <c r="H115" s="12" t="s">
        <v>79</v>
      </c>
      <c r="I115" s="17">
        <v>290000</v>
      </c>
      <c r="J115" s="20">
        <f t="shared" si="29"/>
        <v>13551.724137931034</v>
      </c>
      <c r="K115" s="12" t="str">
        <f t="shared" si="30"/>
        <v>02</v>
      </c>
      <c r="L115" s="12" t="str">
        <f t="shared" si="31"/>
        <v>1401</v>
      </c>
      <c r="M115" s="15" t="s">
        <v>80</v>
      </c>
      <c r="N115" s="19">
        <v>290000</v>
      </c>
      <c r="O115" s="22">
        <f t="shared" si="32"/>
        <v>13551.724137931034</v>
      </c>
      <c r="P115" s="9">
        <f t="shared" si="33"/>
        <v>0</v>
      </c>
      <c r="Q115" s="11" t="str">
        <f t="shared" si="34"/>
        <v>03</v>
      </c>
      <c r="R115" s="11" t="str">
        <f t="shared" si="35"/>
        <v>1401</v>
      </c>
      <c r="S115" s="9">
        <f t="shared" si="36"/>
        <v>0</v>
      </c>
      <c r="T115" s="9">
        <f t="shared" si="37"/>
        <v>1</v>
      </c>
      <c r="U115" s="9">
        <v>1</v>
      </c>
      <c r="V115" s="1">
        <f t="shared" si="28"/>
        <v>3930000000</v>
      </c>
    </row>
    <row r="116" spans="1:22" x14ac:dyDescent="0.25">
      <c r="A116" s="10">
        <v>115</v>
      </c>
      <c r="B116" s="11" t="s">
        <v>449</v>
      </c>
      <c r="C116" s="11" t="s">
        <v>351</v>
      </c>
      <c r="D116" s="11" t="s">
        <v>451</v>
      </c>
      <c r="E116" s="11" t="s">
        <v>293</v>
      </c>
      <c r="F116" s="11" t="s">
        <v>297</v>
      </c>
      <c r="G116" s="10">
        <v>7000000000</v>
      </c>
      <c r="H116" s="12" t="s">
        <v>298</v>
      </c>
      <c r="I116" s="9">
        <v>260000</v>
      </c>
      <c r="J116" s="20">
        <f t="shared" si="29"/>
        <v>26923.076923076922</v>
      </c>
      <c r="K116" s="12" t="str">
        <f t="shared" si="30"/>
        <v>08</v>
      </c>
      <c r="L116" s="12" t="str">
        <f t="shared" si="31"/>
        <v>1400</v>
      </c>
      <c r="M116" s="15" t="s">
        <v>299</v>
      </c>
      <c r="N116" s="19">
        <v>290000</v>
      </c>
      <c r="O116" s="22">
        <f t="shared" si="32"/>
        <v>24137.931034482757</v>
      </c>
      <c r="P116" s="9">
        <f t="shared" si="33"/>
        <v>2785.1458885941647</v>
      </c>
      <c r="Q116" s="11" t="str">
        <f t="shared" si="34"/>
        <v>03</v>
      </c>
      <c r="R116" s="11" t="str">
        <f t="shared" si="35"/>
        <v>1401</v>
      </c>
      <c r="S116" s="9">
        <f t="shared" si="36"/>
        <v>12</v>
      </c>
      <c r="T116" s="9">
        <f t="shared" si="37"/>
        <v>5</v>
      </c>
      <c r="U116" s="9">
        <v>17</v>
      </c>
      <c r="V116" s="1">
        <f t="shared" si="28"/>
        <v>119000000000</v>
      </c>
    </row>
    <row r="117" spans="1:22" x14ac:dyDescent="0.25">
      <c r="A117" s="10">
        <v>116</v>
      </c>
      <c r="B117" s="11" t="s">
        <v>342</v>
      </c>
      <c r="C117" s="11" t="s">
        <v>317</v>
      </c>
      <c r="D117" s="11" t="s">
        <v>357</v>
      </c>
      <c r="E117" s="11" t="s">
        <v>75</v>
      </c>
      <c r="F117" s="11" t="s">
        <v>103</v>
      </c>
      <c r="G117" s="10">
        <v>500000000</v>
      </c>
      <c r="H117" s="12" t="s">
        <v>104</v>
      </c>
      <c r="I117" s="17">
        <v>290000</v>
      </c>
      <c r="J117" s="20">
        <f t="shared" si="29"/>
        <v>1724.1379310344828</v>
      </c>
      <c r="K117" s="12" t="str">
        <f t="shared" si="30"/>
        <v>02</v>
      </c>
      <c r="L117" s="12" t="str">
        <f t="shared" si="31"/>
        <v>1401</v>
      </c>
      <c r="M117" s="12" t="s">
        <v>105</v>
      </c>
      <c r="N117" s="9">
        <v>530000</v>
      </c>
      <c r="O117" s="22">
        <f t="shared" si="32"/>
        <v>943.39622641509436</v>
      </c>
      <c r="P117" s="9">
        <f t="shared" si="33"/>
        <v>780.74170461938843</v>
      </c>
      <c r="Q117" s="11" t="str">
        <f t="shared" si="34"/>
        <v>03</v>
      </c>
      <c r="R117" s="11" t="str">
        <f t="shared" si="35"/>
        <v>1402</v>
      </c>
      <c r="S117" s="9">
        <f t="shared" si="36"/>
        <v>12</v>
      </c>
      <c r="T117" s="9">
        <f t="shared" si="37"/>
        <v>1</v>
      </c>
      <c r="U117" s="9">
        <v>13</v>
      </c>
      <c r="V117" s="1">
        <f t="shared" si="28"/>
        <v>6500000000</v>
      </c>
    </row>
    <row r="118" spans="1:22" x14ac:dyDescent="0.25">
      <c r="A118" s="25">
        <v>117</v>
      </c>
      <c r="B118" s="26" t="s">
        <v>556</v>
      </c>
      <c r="C118" s="26" t="s">
        <v>351</v>
      </c>
      <c r="D118" s="26" t="s">
        <v>542</v>
      </c>
      <c r="E118" s="27" t="s">
        <v>486</v>
      </c>
      <c r="F118" s="27" t="s">
        <v>506</v>
      </c>
      <c r="G118" s="25">
        <v>3000000000</v>
      </c>
      <c r="H118" s="27" t="s">
        <v>510</v>
      </c>
      <c r="I118" s="28">
        <v>180000</v>
      </c>
      <c r="J118" s="29">
        <f t="shared" si="29"/>
        <v>16666.666666666668</v>
      </c>
      <c r="K118" s="30" t="str">
        <f t="shared" si="30"/>
        <v>06</v>
      </c>
      <c r="L118" s="30" t="str">
        <f t="shared" si="31"/>
        <v>1399</v>
      </c>
      <c r="M118" s="30" t="s">
        <v>575</v>
      </c>
      <c r="N118" s="31">
        <v>904500</v>
      </c>
      <c r="O118" s="32">
        <f t="shared" si="32"/>
        <v>3316.7495854063018</v>
      </c>
      <c r="P118" s="28">
        <f t="shared" si="33"/>
        <v>13349.917081260366</v>
      </c>
      <c r="Q118" s="27" t="str">
        <f t="shared" si="34"/>
        <v>05</v>
      </c>
      <c r="R118" s="27" t="str">
        <f t="shared" si="35"/>
        <v>1404</v>
      </c>
      <c r="S118" s="28">
        <f t="shared" si="36"/>
        <v>60</v>
      </c>
      <c r="T118" s="28">
        <f t="shared" si="37"/>
        <v>1</v>
      </c>
      <c r="U118" s="9">
        <v>13</v>
      </c>
      <c r="V118" s="1">
        <f t="shared" si="28"/>
        <v>39000000000</v>
      </c>
    </row>
    <row r="119" spans="1:22" x14ac:dyDescent="0.25">
      <c r="A119" s="25">
        <v>118</v>
      </c>
      <c r="B119" s="26" t="s">
        <v>557</v>
      </c>
      <c r="C119" s="26">
        <v>15</v>
      </c>
      <c r="D119" s="26">
        <v>142837173</v>
      </c>
      <c r="E119" s="27" t="s">
        <v>487</v>
      </c>
      <c r="F119" s="27" t="s">
        <v>507</v>
      </c>
      <c r="G119" s="25">
        <v>6000000000</v>
      </c>
      <c r="H119" s="27" t="s">
        <v>249</v>
      </c>
      <c r="I119" s="28">
        <v>180000</v>
      </c>
      <c r="J119" s="29">
        <f t="shared" si="29"/>
        <v>33333.333333333336</v>
      </c>
      <c r="K119" s="30" t="str">
        <f t="shared" si="30"/>
        <v>08</v>
      </c>
      <c r="L119" s="30" t="str">
        <f t="shared" si="31"/>
        <v>1399</v>
      </c>
      <c r="M119" s="30" t="s">
        <v>576</v>
      </c>
      <c r="N119" s="31">
        <v>904500</v>
      </c>
      <c r="O119" s="32">
        <f t="shared" si="32"/>
        <v>6633.4991708126036</v>
      </c>
      <c r="P119" s="28">
        <f t="shared" si="33"/>
        <v>26699.834162520732</v>
      </c>
      <c r="Q119" s="27" t="str">
        <f t="shared" ref="Q119:Q156" si="38">MID(M119,6,2)</f>
        <v>05</v>
      </c>
      <c r="R119" s="27" t="str">
        <f t="shared" ref="R119:R156" si="39">LEFT(M119,4)</f>
        <v>1404</v>
      </c>
      <c r="S119" s="28">
        <f t="shared" ref="S119:S156" si="40">(R119-L119)*12</f>
        <v>60</v>
      </c>
      <c r="T119" s="28">
        <f t="shared" ref="T119:T156" si="41">IF(Q119&gt;=K119,Q119-K119,K119-Q119)</f>
        <v>3</v>
      </c>
      <c r="U119" s="9">
        <v>13</v>
      </c>
      <c r="V119" s="1">
        <f t="shared" si="28"/>
        <v>78000000000</v>
      </c>
    </row>
    <row r="120" spans="1:22" x14ac:dyDescent="0.25">
      <c r="A120" s="25">
        <v>119</v>
      </c>
      <c r="B120" s="26" t="s">
        <v>388</v>
      </c>
      <c r="C120" s="26" t="s">
        <v>389</v>
      </c>
      <c r="D120" s="26" t="s">
        <v>543</v>
      </c>
      <c r="E120" s="26" t="s">
        <v>488</v>
      </c>
      <c r="F120" s="27" t="s">
        <v>508</v>
      </c>
      <c r="G120" s="25">
        <v>2000000000</v>
      </c>
      <c r="H120" s="27" t="s">
        <v>511</v>
      </c>
      <c r="I120" s="28">
        <v>240000</v>
      </c>
      <c r="J120" s="29">
        <f t="shared" si="29"/>
        <v>8333.3333333333339</v>
      </c>
      <c r="K120" s="30" t="str">
        <f t="shared" si="30"/>
        <v>11</v>
      </c>
      <c r="L120" s="30" t="str">
        <f t="shared" si="31"/>
        <v>1399</v>
      </c>
      <c r="M120" s="30" t="s">
        <v>577</v>
      </c>
      <c r="N120" s="31">
        <v>904500</v>
      </c>
      <c r="O120" s="32">
        <f t="shared" si="32"/>
        <v>2211.1663902708679</v>
      </c>
      <c r="P120" s="28">
        <f t="shared" si="33"/>
        <v>6122.1669430624661</v>
      </c>
      <c r="Q120" s="27" t="str">
        <f t="shared" si="38"/>
        <v>05</v>
      </c>
      <c r="R120" s="27" t="str">
        <f t="shared" si="39"/>
        <v>1404</v>
      </c>
      <c r="S120" s="28">
        <f t="shared" si="40"/>
        <v>60</v>
      </c>
      <c r="T120" s="28">
        <f t="shared" si="41"/>
        <v>6</v>
      </c>
      <c r="U120" s="9">
        <v>13</v>
      </c>
      <c r="V120" s="1">
        <f t="shared" si="28"/>
        <v>26000000000</v>
      </c>
    </row>
    <row r="121" spans="1:22" x14ac:dyDescent="0.25">
      <c r="A121" s="25">
        <v>120</v>
      </c>
      <c r="B121" s="26" t="s">
        <v>345</v>
      </c>
      <c r="C121" s="26" t="s">
        <v>346</v>
      </c>
      <c r="D121" s="26" t="s">
        <v>544</v>
      </c>
      <c r="E121" s="27" t="s">
        <v>489</v>
      </c>
      <c r="F121" s="27" t="s">
        <v>509</v>
      </c>
      <c r="G121" s="25">
        <v>600000000</v>
      </c>
      <c r="H121" s="27" t="s">
        <v>512</v>
      </c>
      <c r="I121" s="28">
        <v>240000</v>
      </c>
      <c r="J121" s="29">
        <f t="shared" si="29"/>
        <v>2500</v>
      </c>
      <c r="K121" s="30" t="str">
        <f t="shared" si="30"/>
        <v>11</v>
      </c>
      <c r="L121" s="30" t="str">
        <f t="shared" si="31"/>
        <v>1399</v>
      </c>
      <c r="M121" s="30" t="s">
        <v>578</v>
      </c>
      <c r="N121" s="31">
        <v>904500</v>
      </c>
      <c r="O121" s="32">
        <f t="shared" si="32"/>
        <v>663.3499170812604</v>
      </c>
      <c r="P121" s="28">
        <f t="shared" si="33"/>
        <v>1836.6500829187396</v>
      </c>
      <c r="Q121" s="27" t="str">
        <f t="shared" si="38"/>
        <v>05</v>
      </c>
      <c r="R121" s="27" t="str">
        <f t="shared" si="39"/>
        <v>1404</v>
      </c>
      <c r="S121" s="28">
        <f t="shared" si="40"/>
        <v>60</v>
      </c>
      <c r="T121" s="28">
        <f t="shared" si="41"/>
        <v>6</v>
      </c>
      <c r="U121" s="9">
        <v>13</v>
      </c>
      <c r="V121" s="1">
        <f t="shared" si="28"/>
        <v>7800000000</v>
      </c>
    </row>
    <row r="122" spans="1:22" x14ac:dyDescent="0.25">
      <c r="A122" s="25">
        <v>121</v>
      </c>
      <c r="B122" s="26" t="s">
        <v>558</v>
      </c>
      <c r="C122" s="26" t="s">
        <v>351</v>
      </c>
      <c r="D122" s="26" t="s">
        <v>545</v>
      </c>
      <c r="E122" s="27" t="s">
        <v>490</v>
      </c>
      <c r="F122" s="27" t="s">
        <v>506</v>
      </c>
      <c r="G122" s="25">
        <v>2000000000</v>
      </c>
      <c r="H122" s="27" t="s">
        <v>513</v>
      </c>
      <c r="I122" s="28">
        <v>260000</v>
      </c>
      <c r="J122" s="29">
        <f t="shared" si="29"/>
        <v>7692.3076923076924</v>
      </c>
      <c r="K122" s="30" t="str">
        <f t="shared" si="30"/>
        <v>01</v>
      </c>
      <c r="L122" s="30" t="str">
        <f t="shared" si="31"/>
        <v>1400</v>
      </c>
      <c r="M122" s="30" t="s">
        <v>579</v>
      </c>
      <c r="N122" s="31">
        <v>904500</v>
      </c>
      <c r="O122" s="32">
        <f t="shared" si="32"/>
        <v>2211.1663902708679</v>
      </c>
      <c r="P122" s="28">
        <f t="shared" si="33"/>
        <v>5481.1413020368245</v>
      </c>
      <c r="Q122" s="27" t="str">
        <f t="shared" si="38"/>
        <v>05</v>
      </c>
      <c r="R122" s="27" t="str">
        <f t="shared" si="39"/>
        <v>1404</v>
      </c>
      <c r="S122" s="28">
        <f t="shared" si="40"/>
        <v>48</v>
      </c>
      <c r="T122" s="28">
        <f t="shared" si="41"/>
        <v>4</v>
      </c>
      <c r="U122" s="9">
        <v>13</v>
      </c>
      <c r="V122" s="1">
        <f t="shared" si="28"/>
        <v>26000000000</v>
      </c>
    </row>
    <row r="123" spans="1:22" x14ac:dyDescent="0.25">
      <c r="A123" s="25">
        <v>122</v>
      </c>
      <c r="B123" s="26" t="s">
        <v>449</v>
      </c>
      <c r="C123" s="26" t="s">
        <v>351</v>
      </c>
      <c r="D123" s="26" t="s">
        <v>546</v>
      </c>
      <c r="E123" s="27" t="s">
        <v>491</v>
      </c>
      <c r="F123" s="27" t="s">
        <v>506</v>
      </c>
      <c r="G123" s="25">
        <v>1000000000</v>
      </c>
      <c r="H123" s="27" t="s">
        <v>514</v>
      </c>
      <c r="I123" s="28">
        <v>260000</v>
      </c>
      <c r="J123" s="29">
        <f t="shared" si="29"/>
        <v>3846.1538461538462</v>
      </c>
      <c r="K123" s="30" t="str">
        <f t="shared" si="30"/>
        <v>01</v>
      </c>
      <c r="L123" s="30" t="str">
        <f t="shared" si="31"/>
        <v>1400</v>
      </c>
      <c r="M123" s="30" t="s">
        <v>580</v>
      </c>
      <c r="N123" s="31">
        <v>904500</v>
      </c>
      <c r="O123" s="32">
        <f t="shared" si="32"/>
        <v>1105.5831951354339</v>
      </c>
      <c r="P123" s="28">
        <f t="shared" si="33"/>
        <v>2740.5706510184123</v>
      </c>
      <c r="Q123" s="27" t="str">
        <f t="shared" si="38"/>
        <v>05</v>
      </c>
      <c r="R123" s="27" t="str">
        <f t="shared" si="39"/>
        <v>1404</v>
      </c>
      <c r="S123" s="28">
        <f t="shared" si="40"/>
        <v>48</v>
      </c>
      <c r="T123" s="28">
        <f t="shared" si="41"/>
        <v>4</v>
      </c>
      <c r="U123" s="9">
        <v>13</v>
      </c>
      <c r="V123" s="1">
        <f t="shared" si="28"/>
        <v>13000000000</v>
      </c>
    </row>
    <row r="124" spans="1:22" x14ac:dyDescent="0.25">
      <c r="A124" s="25">
        <v>123</v>
      </c>
      <c r="B124" s="26" t="s">
        <v>350</v>
      </c>
      <c r="C124" s="26" t="s">
        <v>351</v>
      </c>
      <c r="D124" s="26" t="s">
        <v>547</v>
      </c>
      <c r="E124" s="26" t="s">
        <v>492</v>
      </c>
      <c r="F124" s="27" t="s">
        <v>506</v>
      </c>
      <c r="G124" s="25">
        <v>1000000000</v>
      </c>
      <c r="H124" s="27" t="s">
        <v>515</v>
      </c>
      <c r="I124" s="28">
        <v>260000</v>
      </c>
      <c r="J124" s="29">
        <f t="shared" si="29"/>
        <v>3846.1538461538462</v>
      </c>
      <c r="K124" s="30" t="str">
        <f t="shared" si="30"/>
        <v>02</v>
      </c>
      <c r="L124" s="30" t="str">
        <f t="shared" si="31"/>
        <v>1400</v>
      </c>
      <c r="M124" s="30" t="s">
        <v>581</v>
      </c>
      <c r="N124" s="31">
        <v>904500</v>
      </c>
      <c r="O124" s="32">
        <f t="shared" si="32"/>
        <v>1105.5831951354339</v>
      </c>
      <c r="P124" s="28">
        <f t="shared" si="33"/>
        <v>2740.5706510184123</v>
      </c>
      <c r="Q124" s="27" t="str">
        <f t="shared" si="38"/>
        <v>05</v>
      </c>
      <c r="R124" s="27" t="str">
        <f t="shared" si="39"/>
        <v>1404</v>
      </c>
      <c r="S124" s="28">
        <f t="shared" si="40"/>
        <v>48</v>
      </c>
      <c r="T124" s="28">
        <f t="shared" si="41"/>
        <v>3</v>
      </c>
      <c r="U124" s="9">
        <v>13</v>
      </c>
      <c r="V124" s="1">
        <f t="shared" si="28"/>
        <v>13000000000</v>
      </c>
    </row>
    <row r="125" spans="1:22" x14ac:dyDescent="0.25">
      <c r="A125" s="25">
        <v>124</v>
      </c>
      <c r="B125" s="26" t="s">
        <v>449</v>
      </c>
      <c r="C125" s="26" t="s">
        <v>351</v>
      </c>
      <c r="D125" s="26" t="s">
        <v>548</v>
      </c>
      <c r="E125" s="27" t="s">
        <v>491</v>
      </c>
      <c r="F125" s="27" t="s">
        <v>506</v>
      </c>
      <c r="G125" s="25">
        <v>1000000000</v>
      </c>
      <c r="H125" s="27" t="s">
        <v>515</v>
      </c>
      <c r="I125" s="28">
        <v>260000</v>
      </c>
      <c r="J125" s="29">
        <f t="shared" si="29"/>
        <v>3846.1538461538462</v>
      </c>
      <c r="K125" s="30" t="str">
        <f t="shared" si="30"/>
        <v>02</v>
      </c>
      <c r="L125" s="30" t="str">
        <f t="shared" si="31"/>
        <v>1400</v>
      </c>
      <c r="M125" s="30" t="s">
        <v>582</v>
      </c>
      <c r="N125" s="31">
        <v>904500</v>
      </c>
      <c r="O125" s="32">
        <f t="shared" si="32"/>
        <v>1105.5831951354339</v>
      </c>
      <c r="P125" s="28">
        <f t="shared" si="33"/>
        <v>2740.5706510184123</v>
      </c>
      <c r="Q125" s="27" t="str">
        <f t="shared" si="38"/>
        <v>05</v>
      </c>
      <c r="R125" s="27" t="str">
        <f t="shared" si="39"/>
        <v>1404</v>
      </c>
      <c r="S125" s="28">
        <f t="shared" si="40"/>
        <v>48</v>
      </c>
      <c r="T125" s="28">
        <f t="shared" si="41"/>
        <v>3</v>
      </c>
      <c r="U125" s="9">
        <v>13</v>
      </c>
      <c r="V125" s="1">
        <f t="shared" si="28"/>
        <v>13000000000</v>
      </c>
    </row>
    <row r="126" spans="1:22" x14ac:dyDescent="0.25">
      <c r="A126" s="25">
        <v>125</v>
      </c>
      <c r="B126" s="26" t="s">
        <v>559</v>
      </c>
      <c r="C126" s="26" t="s">
        <v>351</v>
      </c>
      <c r="D126" s="26" t="s">
        <v>549</v>
      </c>
      <c r="E126" s="27" t="s">
        <v>493</v>
      </c>
      <c r="F126" s="27" t="s">
        <v>506</v>
      </c>
      <c r="G126" s="25">
        <v>600000000</v>
      </c>
      <c r="H126" s="27" t="s">
        <v>516</v>
      </c>
      <c r="I126" s="28">
        <v>260000</v>
      </c>
      <c r="J126" s="29">
        <f t="shared" si="29"/>
        <v>2307.6923076923076</v>
      </c>
      <c r="K126" s="30" t="str">
        <f t="shared" si="30"/>
        <v>02</v>
      </c>
      <c r="L126" s="30" t="str">
        <f t="shared" si="31"/>
        <v>1400</v>
      </c>
      <c r="M126" s="30" t="s">
        <v>583</v>
      </c>
      <c r="N126" s="31">
        <v>904500</v>
      </c>
      <c r="O126" s="32">
        <f t="shared" si="32"/>
        <v>663.3499170812604</v>
      </c>
      <c r="P126" s="28">
        <f t="shared" si="33"/>
        <v>1644.3423906110472</v>
      </c>
      <c r="Q126" s="27" t="str">
        <f t="shared" si="38"/>
        <v>05</v>
      </c>
      <c r="R126" s="27" t="str">
        <f t="shared" si="39"/>
        <v>1404</v>
      </c>
      <c r="S126" s="28">
        <f t="shared" si="40"/>
        <v>48</v>
      </c>
      <c r="T126" s="28">
        <f t="shared" si="41"/>
        <v>3</v>
      </c>
      <c r="U126" s="9">
        <v>13</v>
      </c>
      <c r="V126" s="1">
        <f t="shared" si="28"/>
        <v>7800000000</v>
      </c>
    </row>
    <row r="127" spans="1:22" x14ac:dyDescent="0.25">
      <c r="A127" s="25">
        <v>126</v>
      </c>
      <c r="B127" s="26" t="s">
        <v>560</v>
      </c>
      <c r="C127" s="26" t="s">
        <v>351</v>
      </c>
      <c r="D127" s="26" t="s">
        <v>550</v>
      </c>
      <c r="E127" s="27" t="s">
        <v>494</v>
      </c>
      <c r="F127" s="27" t="s">
        <v>506</v>
      </c>
      <c r="G127" s="25">
        <v>810000000</v>
      </c>
      <c r="H127" s="27" t="s">
        <v>517</v>
      </c>
      <c r="I127" s="28">
        <v>260000</v>
      </c>
      <c r="J127" s="29">
        <f t="shared" si="29"/>
        <v>3115.3846153846152</v>
      </c>
      <c r="K127" s="30" t="str">
        <f t="shared" si="30"/>
        <v>03</v>
      </c>
      <c r="L127" s="30" t="str">
        <f t="shared" si="31"/>
        <v>1400</v>
      </c>
      <c r="M127" s="30" t="s">
        <v>584</v>
      </c>
      <c r="N127" s="31">
        <v>904500</v>
      </c>
      <c r="O127" s="32">
        <f t="shared" si="32"/>
        <v>895.52238805970148</v>
      </c>
      <c r="P127" s="28">
        <f t="shared" si="33"/>
        <v>2219.8622273249139</v>
      </c>
      <c r="Q127" s="27" t="str">
        <f t="shared" si="38"/>
        <v>05</v>
      </c>
      <c r="R127" s="27" t="str">
        <f t="shared" si="39"/>
        <v>1404</v>
      </c>
      <c r="S127" s="28">
        <f t="shared" si="40"/>
        <v>48</v>
      </c>
      <c r="T127" s="28">
        <f t="shared" si="41"/>
        <v>2</v>
      </c>
      <c r="U127" s="9">
        <v>13</v>
      </c>
      <c r="V127" s="1">
        <f t="shared" si="28"/>
        <v>10530000000</v>
      </c>
    </row>
    <row r="128" spans="1:22" x14ac:dyDescent="0.25">
      <c r="A128" s="25">
        <v>127</v>
      </c>
      <c r="B128" s="26" t="s">
        <v>345</v>
      </c>
      <c r="C128" s="26" t="s">
        <v>346</v>
      </c>
      <c r="D128" s="26" t="s">
        <v>551</v>
      </c>
      <c r="E128" s="26" t="s">
        <v>489</v>
      </c>
      <c r="F128" s="27" t="s">
        <v>509</v>
      </c>
      <c r="G128" s="25">
        <v>4810000000</v>
      </c>
      <c r="H128" s="27" t="s">
        <v>518</v>
      </c>
      <c r="I128" s="28">
        <v>260000</v>
      </c>
      <c r="J128" s="29">
        <f t="shared" si="29"/>
        <v>18500</v>
      </c>
      <c r="K128" s="30" t="str">
        <f t="shared" si="30"/>
        <v>05</v>
      </c>
      <c r="L128" s="30" t="str">
        <f t="shared" si="31"/>
        <v>1400</v>
      </c>
      <c r="M128" s="30" t="s">
        <v>585</v>
      </c>
      <c r="N128" s="31">
        <v>904500</v>
      </c>
      <c r="O128" s="32">
        <f t="shared" si="32"/>
        <v>5317.8551686014371</v>
      </c>
      <c r="P128" s="28">
        <f t="shared" si="33"/>
        <v>13182.144831398564</v>
      </c>
      <c r="Q128" s="27" t="str">
        <f t="shared" si="38"/>
        <v>05</v>
      </c>
      <c r="R128" s="27" t="str">
        <f t="shared" si="39"/>
        <v>1404</v>
      </c>
      <c r="S128" s="28">
        <f t="shared" si="40"/>
        <v>48</v>
      </c>
      <c r="T128" s="28">
        <f t="shared" si="41"/>
        <v>0</v>
      </c>
      <c r="U128" s="9">
        <v>13</v>
      </c>
      <c r="V128" s="1">
        <f t="shared" si="28"/>
        <v>62530000000</v>
      </c>
    </row>
    <row r="129" spans="1:22" x14ac:dyDescent="0.25">
      <c r="A129" s="25">
        <v>128</v>
      </c>
      <c r="B129" s="26" t="s">
        <v>561</v>
      </c>
      <c r="C129" s="26" t="s">
        <v>351</v>
      </c>
      <c r="D129" s="26" t="s">
        <v>552</v>
      </c>
      <c r="E129" s="27" t="s">
        <v>495</v>
      </c>
      <c r="F129" s="27" t="s">
        <v>506</v>
      </c>
      <c r="G129" s="25">
        <v>2330000000</v>
      </c>
      <c r="H129" s="27" t="s">
        <v>519</v>
      </c>
      <c r="I129" s="28">
        <v>260000</v>
      </c>
      <c r="J129" s="29">
        <f t="shared" si="29"/>
        <v>8961.538461538461</v>
      </c>
      <c r="K129" s="30" t="str">
        <f t="shared" si="30"/>
        <v>06</v>
      </c>
      <c r="L129" s="30" t="str">
        <f t="shared" si="31"/>
        <v>1400</v>
      </c>
      <c r="M129" s="30" t="s">
        <v>586</v>
      </c>
      <c r="N129" s="31">
        <v>904500</v>
      </c>
      <c r="O129" s="32">
        <f t="shared" si="32"/>
        <v>2576.0088446655609</v>
      </c>
      <c r="P129" s="28">
        <f t="shared" si="33"/>
        <v>6385.5296168729001</v>
      </c>
      <c r="Q129" s="27" t="str">
        <f t="shared" si="38"/>
        <v>05</v>
      </c>
      <c r="R129" s="27" t="str">
        <f t="shared" si="39"/>
        <v>1404</v>
      </c>
      <c r="S129" s="28">
        <f t="shared" si="40"/>
        <v>48</v>
      </c>
      <c r="T129" s="28">
        <f t="shared" si="41"/>
        <v>1</v>
      </c>
      <c r="U129" s="9">
        <v>13</v>
      </c>
      <c r="V129" s="1">
        <f t="shared" si="28"/>
        <v>30290000000</v>
      </c>
    </row>
    <row r="130" spans="1:22" x14ac:dyDescent="0.25">
      <c r="A130" s="25">
        <v>129</v>
      </c>
      <c r="B130" s="26" t="s">
        <v>345</v>
      </c>
      <c r="C130" s="26" t="s">
        <v>346</v>
      </c>
      <c r="D130" s="26" t="s">
        <v>553</v>
      </c>
      <c r="E130" s="26" t="s">
        <v>489</v>
      </c>
      <c r="F130" s="27" t="s">
        <v>509</v>
      </c>
      <c r="G130" s="25">
        <v>1000000000</v>
      </c>
      <c r="H130" s="27" t="s">
        <v>520</v>
      </c>
      <c r="I130" s="28">
        <v>260000</v>
      </c>
      <c r="J130" s="29">
        <f t="shared" ref="J130:J161" si="42">G130/I130</f>
        <v>3846.1538461538462</v>
      </c>
      <c r="K130" s="30" t="str">
        <f t="shared" ref="K130:K156" si="43">MID(H130,6,2)</f>
        <v>06</v>
      </c>
      <c r="L130" s="30" t="str">
        <f t="shared" ref="L130:L156" si="44">LEFT(H130,4)</f>
        <v>1400</v>
      </c>
      <c r="M130" s="30" t="s">
        <v>587</v>
      </c>
      <c r="N130" s="31">
        <v>904500</v>
      </c>
      <c r="O130" s="32">
        <f t="shared" ref="O130:O161" si="45">G130/N130</f>
        <v>1105.5831951354339</v>
      </c>
      <c r="P130" s="28">
        <f t="shared" ref="P130:P161" si="46">J130-O130</f>
        <v>2740.5706510184123</v>
      </c>
      <c r="Q130" s="27" t="str">
        <f t="shared" si="38"/>
        <v>05</v>
      </c>
      <c r="R130" s="27" t="str">
        <f t="shared" si="39"/>
        <v>1404</v>
      </c>
      <c r="S130" s="28">
        <f t="shared" si="40"/>
        <v>48</v>
      </c>
      <c r="T130" s="28">
        <f t="shared" si="41"/>
        <v>1</v>
      </c>
      <c r="U130" s="9">
        <v>13</v>
      </c>
      <c r="V130" s="1">
        <f t="shared" si="28"/>
        <v>13000000000</v>
      </c>
    </row>
    <row r="131" spans="1:22" x14ac:dyDescent="0.25">
      <c r="A131" s="25">
        <v>130</v>
      </c>
      <c r="B131" s="26" t="s">
        <v>556</v>
      </c>
      <c r="C131" s="26" t="s">
        <v>351</v>
      </c>
      <c r="D131" s="26" t="s">
        <v>554</v>
      </c>
      <c r="E131" s="27" t="s">
        <v>486</v>
      </c>
      <c r="F131" s="27" t="s">
        <v>506</v>
      </c>
      <c r="G131" s="25">
        <v>3500000000</v>
      </c>
      <c r="H131" s="27" t="s">
        <v>521</v>
      </c>
      <c r="I131" s="28">
        <v>260000</v>
      </c>
      <c r="J131" s="29">
        <f t="shared" si="42"/>
        <v>13461.538461538461</v>
      </c>
      <c r="K131" s="30" t="str">
        <f t="shared" si="43"/>
        <v>06</v>
      </c>
      <c r="L131" s="30" t="str">
        <f t="shared" si="44"/>
        <v>1400</v>
      </c>
      <c r="M131" s="30" t="s">
        <v>588</v>
      </c>
      <c r="N131" s="31">
        <v>904500</v>
      </c>
      <c r="O131" s="32">
        <f t="shared" si="45"/>
        <v>3869.5411829740187</v>
      </c>
      <c r="P131" s="28">
        <f t="shared" si="46"/>
        <v>9591.9972785644422</v>
      </c>
      <c r="Q131" s="27" t="str">
        <f t="shared" si="38"/>
        <v>05</v>
      </c>
      <c r="R131" s="27" t="str">
        <f t="shared" si="39"/>
        <v>1404</v>
      </c>
      <c r="S131" s="28">
        <f t="shared" si="40"/>
        <v>48</v>
      </c>
      <c r="T131" s="28">
        <f t="shared" si="41"/>
        <v>1</v>
      </c>
      <c r="U131" s="9">
        <v>13</v>
      </c>
      <c r="V131" s="1">
        <f t="shared" ref="V131:V156" si="47">U131*G131</f>
        <v>45500000000</v>
      </c>
    </row>
    <row r="132" spans="1:22" x14ac:dyDescent="0.25">
      <c r="A132" s="25">
        <v>131</v>
      </c>
      <c r="B132" s="26" t="s">
        <v>342</v>
      </c>
      <c r="C132" s="26">
        <v>15</v>
      </c>
      <c r="D132" s="26">
        <v>137702232</v>
      </c>
      <c r="E132" s="27" t="s">
        <v>496</v>
      </c>
      <c r="F132" s="27" t="s">
        <v>507</v>
      </c>
      <c r="G132" s="25">
        <v>6500000000</v>
      </c>
      <c r="H132" s="27" t="s">
        <v>522</v>
      </c>
      <c r="I132" s="28">
        <v>260000</v>
      </c>
      <c r="J132" s="29">
        <f t="shared" si="42"/>
        <v>25000</v>
      </c>
      <c r="K132" s="30" t="str">
        <f t="shared" si="43"/>
        <v>07</v>
      </c>
      <c r="L132" s="30" t="str">
        <f t="shared" si="44"/>
        <v>1400</v>
      </c>
      <c r="M132" s="30" t="s">
        <v>589</v>
      </c>
      <c r="N132" s="31">
        <v>904500</v>
      </c>
      <c r="O132" s="32">
        <f t="shared" si="45"/>
        <v>7186.2907683803205</v>
      </c>
      <c r="P132" s="28">
        <f t="shared" si="46"/>
        <v>17813.709231619679</v>
      </c>
      <c r="Q132" s="27" t="str">
        <f t="shared" si="38"/>
        <v>05</v>
      </c>
      <c r="R132" s="27" t="str">
        <f t="shared" si="39"/>
        <v>1404</v>
      </c>
      <c r="S132" s="28">
        <f t="shared" si="40"/>
        <v>48</v>
      </c>
      <c r="T132" s="28">
        <f t="shared" si="41"/>
        <v>2</v>
      </c>
      <c r="U132" s="9">
        <v>13</v>
      </c>
      <c r="V132" s="1">
        <f t="shared" si="47"/>
        <v>84500000000</v>
      </c>
    </row>
    <row r="133" spans="1:22" x14ac:dyDescent="0.25">
      <c r="A133" s="25">
        <v>132</v>
      </c>
      <c r="B133" s="26" t="s">
        <v>342</v>
      </c>
      <c r="C133" s="26">
        <v>15</v>
      </c>
      <c r="D133" s="26">
        <v>137940639</v>
      </c>
      <c r="E133" s="27" t="s">
        <v>496</v>
      </c>
      <c r="F133" s="27" t="s">
        <v>507</v>
      </c>
      <c r="G133" s="25">
        <v>2100000000</v>
      </c>
      <c r="H133" s="27" t="s">
        <v>523</v>
      </c>
      <c r="I133" s="28">
        <v>260000</v>
      </c>
      <c r="J133" s="29">
        <f t="shared" si="42"/>
        <v>8076.9230769230771</v>
      </c>
      <c r="K133" s="30" t="str">
        <f t="shared" si="43"/>
        <v>07</v>
      </c>
      <c r="L133" s="30" t="str">
        <f t="shared" si="44"/>
        <v>1400</v>
      </c>
      <c r="M133" s="30" t="s">
        <v>590</v>
      </c>
      <c r="N133" s="31">
        <v>904500</v>
      </c>
      <c r="O133" s="32">
        <f t="shared" si="45"/>
        <v>2321.7247097844111</v>
      </c>
      <c r="P133" s="28">
        <f t="shared" si="46"/>
        <v>5755.1983671386661</v>
      </c>
      <c r="Q133" s="27" t="str">
        <f t="shared" si="38"/>
        <v>05</v>
      </c>
      <c r="R133" s="27" t="str">
        <f t="shared" si="39"/>
        <v>1404</v>
      </c>
      <c r="S133" s="28">
        <f t="shared" si="40"/>
        <v>48</v>
      </c>
      <c r="T133" s="28">
        <f t="shared" si="41"/>
        <v>2</v>
      </c>
      <c r="U133" s="9">
        <v>13</v>
      </c>
      <c r="V133" s="1">
        <f t="shared" si="47"/>
        <v>27300000000</v>
      </c>
    </row>
    <row r="134" spans="1:22" x14ac:dyDescent="0.25">
      <c r="A134" s="25">
        <v>133</v>
      </c>
      <c r="B134" s="26" t="s">
        <v>449</v>
      </c>
      <c r="C134" s="26" t="s">
        <v>351</v>
      </c>
      <c r="D134" s="26" t="s">
        <v>555</v>
      </c>
      <c r="E134" s="27" t="s">
        <v>491</v>
      </c>
      <c r="F134" s="27" t="s">
        <v>506</v>
      </c>
      <c r="G134" s="25">
        <v>5500000000</v>
      </c>
      <c r="H134" s="27" t="s">
        <v>524</v>
      </c>
      <c r="I134" s="28">
        <v>260000</v>
      </c>
      <c r="J134" s="29">
        <f t="shared" si="42"/>
        <v>21153.846153846152</v>
      </c>
      <c r="K134" s="30" t="str">
        <f t="shared" si="43"/>
        <v>07</v>
      </c>
      <c r="L134" s="30" t="str">
        <f t="shared" si="44"/>
        <v>1400</v>
      </c>
      <c r="M134" s="30" t="s">
        <v>591</v>
      </c>
      <c r="N134" s="31">
        <v>904500</v>
      </c>
      <c r="O134" s="32">
        <f t="shared" si="45"/>
        <v>6080.7075732448866</v>
      </c>
      <c r="P134" s="28">
        <f t="shared" si="46"/>
        <v>15073.138580601266</v>
      </c>
      <c r="Q134" s="27" t="str">
        <f t="shared" si="38"/>
        <v>05</v>
      </c>
      <c r="R134" s="27" t="str">
        <f t="shared" si="39"/>
        <v>1404</v>
      </c>
      <c r="S134" s="28">
        <f t="shared" si="40"/>
        <v>48</v>
      </c>
      <c r="T134" s="28">
        <f t="shared" si="41"/>
        <v>2</v>
      </c>
      <c r="U134" s="9">
        <v>13</v>
      </c>
      <c r="V134" s="1">
        <f t="shared" si="47"/>
        <v>71500000000</v>
      </c>
    </row>
    <row r="135" spans="1:22" x14ac:dyDescent="0.25">
      <c r="A135" s="25">
        <v>134</v>
      </c>
      <c r="B135" s="26" t="s">
        <v>342</v>
      </c>
      <c r="C135" s="26">
        <v>15</v>
      </c>
      <c r="D135" s="26" t="s">
        <v>466</v>
      </c>
      <c r="E135" s="27" t="s">
        <v>496</v>
      </c>
      <c r="F135" s="27" t="s">
        <v>507</v>
      </c>
      <c r="G135" s="25">
        <v>2000000000</v>
      </c>
      <c r="H135" s="27" t="s">
        <v>525</v>
      </c>
      <c r="I135" s="28">
        <v>260000</v>
      </c>
      <c r="J135" s="29">
        <f t="shared" si="42"/>
        <v>7692.3076923076924</v>
      </c>
      <c r="K135" s="30" t="str">
        <f t="shared" si="43"/>
        <v>09</v>
      </c>
      <c r="L135" s="30" t="str">
        <f t="shared" si="44"/>
        <v>1400</v>
      </c>
      <c r="M135" s="30" t="s">
        <v>592</v>
      </c>
      <c r="N135" s="31">
        <v>904500</v>
      </c>
      <c r="O135" s="32">
        <f t="shared" si="45"/>
        <v>2211.1663902708679</v>
      </c>
      <c r="P135" s="28">
        <f t="shared" si="46"/>
        <v>5481.1413020368245</v>
      </c>
      <c r="Q135" s="27" t="str">
        <f t="shared" si="38"/>
        <v>05</v>
      </c>
      <c r="R135" s="27" t="str">
        <f t="shared" si="39"/>
        <v>1404</v>
      </c>
      <c r="S135" s="28">
        <f t="shared" si="40"/>
        <v>48</v>
      </c>
      <c r="T135" s="28">
        <f t="shared" si="41"/>
        <v>4</v>
      </c>
      <c r="U135" s="9">
        <v>13</v>
      </c>
      <c r="V135" s="1">
        <f t="shared" si="47"/>
        <v>26000000000</v>
      </c>
    </row>
    <row r="136" spans="1:22" x14ac:dyDescent="0.25">
      <c r="A136" s="25">
        <v>135</v>
      </c>
      <c r="B136" s="26" t="s">
        <v>562</v>
      </c>
      <c r="C136" s="26" t="s">
        <v>389</v>
      </c>
      <c r="D136" s="26" t="s">
        <v>467</v>
      </c>
      <c r="E136" s="26" t="s">
        <v>497</v>
      </c>
      <c r="F136" s="27" t="s">
        <v>508</v>
      </c>
      <c r="G136" s="25">
        <v>3800000000</v>
      </c>
      <c r="H136" s="27" t="s">
        <v>526</v>
      </c>
      <c r="I136" s="28">
        <v>260000</v>
      </c>
      <c r="J136" s="29">
        <f t="shared" si="42"/>
        <v>14615.384615384615</v>
      </c>
      <c r="K136" s="30" t="str">
        <f t="shared" si="43"/>
        <v>09</v>
      </c>
      <c r="L136" s="30" t="str">
        <f t="shared" si="44"/>
        <v>1400</v>
      </c>
      <c r="M136" s="30" t="s">
        <v>593</v>
      </c>
      <c r="N136" s="31">
        <v>904500</v>
      </c>
      <c r="O136" s="32">
        <f t="shared" si="45"/>
        <v>4201.2161415146493</v>
      </c>
      <c r="P136" s="28">
        <f t="shared" si="46"/>
        <v>10414.168473869966</v>
      </c>
      <c r="Q136" s="27" t="str">
        <f t="shared" si="38"/>
        <v>05</v>
      </c>
      <c r="R136" s="27" t="str">
        <f t="shared" si="39"/>
        <v>1404</v>
      </c>
      <c r="S136" s="28">
        <f t="shared" si="40"/>
        <v>48</v>
      </c>
      <c r="T136" s="28">
        <f t="shared" si="41"/>
        <v>4</v>
      </c>
      <c r="U136" s="9">
        <v>13</v>
      </c>
      <c r="V136" s="1">
        <f t="shared" si="47"/>
        <v>49400000000</v>
      </c>
    </row>
    <row r="137" spans="1:22" x14ac:dyDescent="0.25">
      <c r="A137" s="25">
        <v>136</v>
      </c>
      <c r="B137" s="26" t="s">
        <v>388</v>
      </c>
      <c r="C137" s="26" t="s">
        <v>389</v>
      </c>
      <c r="D137" s="26" t="s">
        <v>468</v>
      </c>
      <c r="E137" s="26" t="s">
        <v>488</v>
      </c>
      <c r="F137" s="27" t="s">
        <v>508</v>
      </c>
      <c r="G137" s="25">
        <v>500000000</v>
      </c>
      <c r="H137" s="27" t="s">
        <v>527</v>
      </c>
      <c r="I137" s="28">
        <v>260000</v>
      </c>
      <c r="J137" s="29">
        <f t="shared" si="42"/>
        <v>1923.0769230769231</v>
      </c>
      <c r="K137" s="30" t="str">
        <f t="shared" si="43"/>
        <v>11</v>
      </c>
      <c r="L137" s="30" t="str">
        <f t="shared" si="44"/>
        <v>1400</v>
      </c>
      <c r="M137" s="30" t="s">
        <v>594</v>
      </c>
      <c r="N137" s="31">
        <v>904500</v>
      </c>
      <c r="O137" s="32">
        <f t="shared" si="45"/>
        <v>552.79159756771696</v>
      </c>
      <c r="P137" s="28">
        <f t="shared" si="46"/>
        <v>1370.2853255092061</v>
      </c>
      <c r="Q137" s="27" t="str">
        <f t="shared" si="38"/>
        <v>05</v>
      </c>
      <c r="R137" s="27" t="str">
        <f t="shared" si="39"/>
        <v>1404</v>
      </c>
      <c r="S137" s="28">
        <f t="shared" si="40"/>
        <v>48</v>
      </c>
      <c r="T137" s="28">
        <f t="shared" si="41"/>
        <v>6</v>
      </c>
      <c r="U137" s="9">
        <v>13</v>
      </c>
      <c r="V137" s="1">
        <f t="shared" si="47"/>
        <v>6500000000</v>
      </c>
    </row>
    <row r="138" spans="1:22" x14ac:dyDescent="0.25">
      <c r="A138" s="25">
        <v>137</v>
      </c>
      <c r="B138" s="26" t="s">
        <v>563</v>
      </c>
      <c r="C138" s="26" t="s">
        <v>351</v>
      </c>
      <c r="D138" s="26" t="s">
        <v>469</v>
      </c>
      <c r="E138" s="27" t="s">
        <v>498</v>
      </c>
      <c r="F138" s="27" t="s">
        <v>506</v>
      </c>
      <c r="G138" s="25">
        <v>2500000000</v>
      </c>
      <c r="H138" s="27" t="s">
        <v>528</v>
      </c>
      <c r="I138" s="28">
        <v>260000</v>
      </c>
      <c r="J138" s="29">
        <f t="shared" si="42"/>
        <v>9615.3846153846152</v>
      </c>
      <c r="K138" s="30" t="str">
        <f t="shared" si="43"/>
        <v>11</v>
      </c>
      <c r="L138" s="30" t="str">
        <f t="shared" si="44"/>
        <v>1400</v>
      </c>
      <c r="M138" s="30" t="s">
        <v>595</v>
      </c>
      <c r="N138" s="31">
        <v>904500</v>
      </c>
      <c r="O138" s="32">
        <f t="shared" si="45"/>
        <v>2763.9579878385848</v>
      </c>
      <c r="P138" s="28">
        <f t="shared" si="46"/>
        <v>6851.4266275460304</v>
      </c>
      <c r="Q138" s="27" t="str">
        <f t="shared" si="38"/>
        <v>05</v>
      </c>
      <c r="R138" s="27" t="str">
        <f t="shared" si="39"/>
        <v>1404</v>
      </c>
      <c r="S138" s="28">
        <f t="shared" si="40"/>
        <v>48</v>
      </c>
      <c r="T138" s="28">
        <f t="shared" si="41"/>
        <v>6</v>
      </c>
      <c r="U138" s="9">
        <v>13</v>
      </c>
      <c r="V138" s="1">
        <f t="shared" si="47"/>
        <v>32500000000</v>
      </c>
    </row>
    <row r="139" spans="1:22" x14ac:dyDescent="0.25">
      <c r="A139" s="25">
        <v>138</v>
      </c>
      <c r="B139" s="26" t="s">
        <v>388</v>
      </c>
      <c r="C139" s="26" t="s">
        <v>389</v>
      </c>
      <c r="D139" s="26" t="s">
        <v>470</v>
      </c>
      <c r="E139" s="26" t="s">
        <v>488</v>
      </c>
      <c r="F139" s="27" t="s">
        <v>508</v>
      </c>
      <c r="G139" s="25">
        <v>640000000</v>
      </c>
      <c r="H139" s="27" t="s">
        <v>529</v>
      </c>
      <c r="I139" s="28">
        <v>260000</v>
      </c>
      <c r="J139" s="29">
        <f t="shared" si="42"/>
        <v>2461.5384615384614</v>
      </c>
      <c r="K139" s="30" t="str">
        <f t="shared" si="43"/>
        <v>12</v>
      </c>
      <c r="L139" s="30" t="str">
        <f t="shared" si="44"/>
        <v>1400</v>
      </c>
      <c r="M139" s="30" t="s">
        <v>596</v>
      </c>
      <c r="N139" s="31">
        <v>904500</v>
      </c>
      <c r="O139" s="32">
        <f t="shared" si="45"/>
        <v>707.57324488667768</v>
      </c>
      <c r="P139" s="28">
        <f t="shared" si="46"/>
        <v>1753.9652166517837</v>
      </c>
      <c r="Q139" s="27" t="str">
        <f t="shared" si="38"/>
        <v>05</v>
      </c>
      <c r="R139" s="27" t="str">
        <f t="shared" si="39"/>
        <v>1404</v>
      </c>
      <c r="S139" s="28">
        <f t="shared" si="40"/>
        <v>48</v>
      </c>
      <c r="T139" s="28">
        <f t="shared" si="41"/>
        <v>7</v>
      </c>
      <c r="U139" s="9">
        <v>13</v>
      </c>
      <c r="V139" s="1">
        <f t="shared" si="47"/>
        <v>8320000000</v>
      </c>
    </row>
    <row r="140" spans="1:22" x14ac:dyDescent="0.25">
      <c r="A140" s="25">
        <v>139</v>
      </c>
      <c r="B140" s="26" t="s">
        <v>564</v>
      </c>
      <c r="C140" s="26">
        <v>15</v>
      </c>
      <c r="D140" s="26">
        <v>142074841</v>
      </c>
      <c r="E140" s="27" t="s">
        <v>499</v>
      </c>
      <c r="F140" s="27" t="s">
        <v>507</v>
      </c>
      <c r="G140" s="25">
        <v>1000000000</v>
      </c>
      <c r="H140" s="27" t="s">
        <v>530</v>
      </c>
      <c r="I140" s="28">
        <v>260000</v>
      </c>
      <c r="J140" s="29">
        <f t="shared" si="42"/>
        <v>3846.1538461538462</v>
      </c>
      <c r="K140" s="30" t="str">
        <f t="shared" si="43"/>
        <v>12</v>
      </c>
      <c r="L140" s="30" t="str">
        <f t="shared" si="44"/>
        <v>1400</v>
      </c>
      <c r="M140" s="30" t="s">
        <v>597</v>
      </c>
      <c r="N140" s="31">
        <v>904500</v>
      </c>
      <c r="O140" s="32">
        <f t="shared" si="45"/>
        <v>1105.5831951354339</v>
      </c>
      <c r="P140" s="28">
        <f t="shared" si="46"/>
        <v>2740.5706510184123</v>
      </c>
      <c r="Q140" s="27" t="str">
        <f t="shared" si="38"/>
        <v>05</v>
      </c>
      <c r="R140" s="27" t="str">
        <f t="shared" si="39"/>
        <v>1404</v>
      </c>
      <c r="S140" s="28">
        <f t="shared" si="40"/>
        <v>48</v>
      </c>
      <c r="T140" s="28">
        <f t="shared" si="41"/>
        <v>7</v>
      </c>
      <c r="U140" s="9">
        <v>13</v>
      </c>
      <c r="V140" s="1">
        <f t="shared" si="47"/>
        <v>13000000000</v>
      </c>
    </row>
    <row r="141" spans="1:22" x14ac:dyDescent="0.25">
      <c r="A141" s="25">
        <v>140</v>
      </c>
      <c r="B141" s="26" t="s">
        <v>345</v>
      </c>
      <c r="C141" s="26" t="s">
        <v>346</v>
      </c>
      <c r="D141" s="26" t="s">
        <v>471</v>
      </c>
      <c r="E141" s="27" t="s">
        <v>489</v>
      </c>
      <c r="F141" s="27" t="s">
        <v>509</v>
      </c>
      <c r="G141" s="25">
        <v>1000000000</v>
      </c>
      <c r="H141" s="27" t="s">
        <v>531</v>
      </c>
      <c r="I141" s="28">
        <v>260000</v>
      </c>
      <c r="J141" s="29">
        <f t="shared" si="42"/>
        <v>3846.1538461538462</v>
      </c>
      <c r="K141" s="30" t="str">
        <f t="shared" si="43"/>
        <v>12</v>
      </c>
      <c r="L141" s="30" t="str">
        <f t="shared" si="44"/>
        <v>1400</v>
      </c>
      <c r="M141" s="30" t="s">
        <v>598</v>
      </c>
      <c r="N141" s="31">
        <v>904500</v>
      </c>
      <c r="O141" s="32">
        <f t="shared" si="45"/>
        <v>1105.5831951354339</v>
      </c>
      <c r="P141" s="28">
        <f t="shared" si="46"/>
        <v>2740.5706510184123</v>
      </c>
      <c r="Q141" s="27" t="str">
        <f t="shared" si="38"/>
        <v>05</v>
      </c>
      <c r="R141" s="27" t="str">
        <f t="shared" si="39"/>
        <v>1404</v>
      </c>
      <c r="S141" s="28">
        <f t="shared" si="40"/>
        <v>48</v>
      </c>
      <c r="T141" s="28">
        <f t="shared" si="41"/>
        <v>7</v>
      </c>
      <c r="U141" s="9">
        <v>13</v>
      </c>
      <c r="V141" s="1">
        <f t="shared" si="47"/>
        <v>13000000000</v>
      </c>
    </row>
    <row r="142" spans="1:22" x14ac:dyDescent="0.25">
      <c r="A142" s="25">
        <v>141</v>
      </c>
      <c r="B142" s="26" t="s">
        <v>563</v>
      </c>
      <c r="C142" s="26" t="s">
        <v>351</v>
      </c>
      <c r="D142" s="26" t="s">
        <v>472</v>
      </c>
      <c r="E142" s="27" t="s">
        <v>498</v>
      </c>
      <c r="F142" s="27" t="s">
        <v>506</v>
      </c>
      <c r="G142" s="25">
        <v>1000000000</v>
      </c>
      <c r="H142" s="27" t="s">
        <v>532</v>
      </c>
      <c r="I142" s="28">
        <v>260000</v>
      </c>
      <c r="J142" s="29">
        <f t="shared" si="42"/>
        <v>3846.1538461538462</v>
      </c>
      <c r="K142" s="30" t="str">
        <f t="shared" si="43"/>
        <v>12</v>
      </c>
      <c r="L142" s="30" t="str">
        <f t="shared" si="44"/>
        <v>1400</v>
      </c>
      <c r="M142" s="30" t="s">
        <v>599</v>
      </c>
      <c r="N142" s="31">
        <v>904500</v>
      </c>
      <c r="O142" s="32">
        <f t="shared" si="45"/>
        <v>1105.5831951354339</v>
      </c>
      <c r="P142" s="28">
        <f t="shared" si="46"/>
        <v>2740.5706510184123</v>
      </c>
      <c r="Q142" s="27" t="str">
        <f t="shared" si="38"/>
        <v>05</v>
      </c>
      <c r="R142" s="27" t="str">
        <f t="shared" si="39"/>
        <v>1404</v>
      </c>
      <c r="S142" s="28">
        <f t="shared" si="40"/>
        <v>48</v>
      </c>
      <c r="T142" s="28">
        <f t="shared" si="41"/>
        <v>7</v>
      </c>
      <c r="U142" s="9">
        <v>13</v>
      </c>
      <c r="V142" s="1">
        <f t="shared" si="47"/>
        <v>13000000000</v>
      </c>
    </row>
    <row r="143" spans="1:22" x14ac:dyDescent="0.25">
      <c r="A143" s="25">
        <v>142</v>
      </c>
      <c r="B143" s="26" t="s">
        <v>563</v>
      </c>
      <c r="C143" s="26" t="s">
        <v>351</v>
      </c>
      <c r="D143" s="26" t="s">
        <v>473</v>
      </c>
      <c r="E143" s="27" t="s">
        <v>498</v>
      </c>
      <c r="F143" s="27" t="s">
        <v>506</v>
      </c>
      <c r="G143" s="25">
        <v>2500000000</v>
      </c>
      <c r="H143" s="27" t="s">
        <v>533</v>
      </c>
      <c r="I143" s="28">
        <v>260000</v>
      </c>
      <c r="J143" s="29">
        <f t="shared" si="42"/>
        <v>9615.3846153846152</v>
      </c>
      <c r="K143" s="30" t="str">
        <f t="shared" si="43"/>
        <v>12</v>
      </c>
      <c r="L143" s="30" t="str">
        <f t="shared" si="44"/>
        <v>1400</v>
      </c>
      <c r="M143" s="30" t="s">
        <v>600</v>
      </c>
      <c r="N143" s="31">
        <v>904500</v>
      </c>
      <c r="O143" s="32">
        <f t="shared" si="45"/>
        <v>2763.9579878385848</v>
      </c>
      <c r="P143" s="28">
        <f t="shared" si="46"/>
        <v>6851.4266275460304</v>
      </c>
      <c r="Q143" s="27" t="str">
        <f t="shared" si="38"/>
        <v>05</v>
      </c>
      <c r="R143" s="27" t="str">
        <f t="shared" si="39"/>
        <v>1404</v>
      </c>
      <c r="S143" s="28">
        <f t="shared" si="40"/>
        <v>48</v>
      </c>
      <c r="T143" s="28">
        <f t="shared" si="41"/>
        <v>7</v>
      </c>
      <c r="U143" s="9">
        <v>13</v>
      </c>
      <c r="V143" s="1">
        <f t="shared" si="47"/>
        <v>32500000000</v>
      </c>
    </row>
    <row r="144" spans="1:22" x14ac:dyDescent="0.25">
      <c r="A144" s="25">
        <v>143</v>
      </c>
      <c r="B144" s="26" t="s">
        <v>342</v>
      </c>
      <c r="C144" s="26">
        <v>15</v>
      </c>
      <c r="D144" s="26" t="s">
        <v>474</v>
      </c>
      <c r="E144" s="27" t="s">
        <v>496</v>
      </c>
      <c r="F144" s="27" t="s">
        <v>507</v>
      </c>
      <c r="G144" s="25">
        <v>700000000</v>
      </c>
      <c r="H144" s="27" t="s">
        <v>534</v>
      </c>
      <c r="I144" s="28">
        <v>290000</v>
      </c>
      <c r="J144" s="29">
        <f t="shared" si="42"/>
        <v>2413.7931034482758</v>
      </c>
      <c r="K144" s="30" t="str">
        <f t="shared" si="43"/>
        <v>01</v>
      </c>
      <c r="L144" s="30" t="str">
        <f t="shared" si="44"/>
        <v>1401</v>
      </c>
      <c r="M144" s="30" t="s">
        <v>601</v>
      </c>
      <c r="N144" s="31">
        <v>904500</v>
      </c>
      <c r="O144" s="32">
        <f t="shared" si="45"/>
        <v>773.90823659480372</v>
      </c>
      <c r="P144" s="28">
        <f t="shared" si="46"/>
        <v>1639.884866853472</v>
      </c>
      <c r="Q144" s="27" t="str">
        <f t="shared" si="38"/>
        <v>05</v>
      </c>
      <c r="R144" s="27" t="str">
        <f t="shared" si="39"/>
        <v>1404</v>
      </c>
      <c r="S144" s="28">
        <f t="shared" si="40"/>
        <v>36</v>
      </c>
      <c r="T144" s="28">
        <f t="shared" si="41"/>
        <v>4</v>
      </c>
      <c r="U144" s="9">
        <v>13</v>
      </c>
      <c r="V144" s="1">
        <f t="shared" si="47"/>
        <v>9100000000</v>
      </c>
    </row>
    <row r="145" spans="1:23" x14ac:dyDescent="0.25">
      <c r="A145" s="25">
        <v>144</v>
      </c>
      <c r="B145" s="26" t="s">
        <v>565</v>
      </c>
      <c r="C145" s="26" t="s">
        <v>389</v>
      </c>
      <c r="D145" s="26" t="s">
        <v>475</v>
      </c>
      <c r="E145" s="26" t="s">
        <v>500</v>
      </c>
      <c r="F145" s="26" t="s">
        <v>508</v>
      </c>
      <c r="G145" s="25">
        <v>330000000</v>
      </c>
      <c r="H145" s="27" t="s">
        <v>535</v>
      </c>
      <c r="I145" s="28">
        <v>290000</v>
      </c>
      <c r="J145" s="29">
        <f t="shared" si="42"/>
        <v>1137.9310344827586</v>
      </c>
      <c r="K145" s="30" t="str">
        <f t="shared" si="43"/>
        <v>02</v>
      </c>
      <c r="L145" s="30" t="str">
        <f t="shared" si="44"/>
        <v>1401</v>
      </c>
      <c r="M145" s="30" t="s">
        <v>602</v>
      </c>
      <c r="N145" s="31">
        <v>904500</v>
      </c>
      <c r="O145" s="32">
        <f t="shared" si="45"/>
        <v>364.84245439469322</v>
      </c>
      <c r="P145" s="28">
        <f t="shared" si="46"/>
        <v>773.08858008806533</v>
      </c>
      <c r="Q145" s="27" t="str">
        <f t="shared" si="38"/>
        <v>05</v>
      </c>
      <c r="R145" s="27" t="str">
        <f t="shared" si="39"/>
        <v>1404</v>
      </c>
      <c r="S145" s="28">
        <f t="shared" si="40"/>
        <v>36</v>
      </c>
      <c r="T145" s="28">
        <f t="shared" si="41"/>
        <v>3</v>
      </c>
      <c r="U145" s="9">
        <v>13</v>
      </c>
      <c r="V145" s="1">
        <f t="shared" si="47"/>
        <v>4290000000</v>
      </c>
    </row>
    <row r="146" spans="1:23" x14ac:dyDescent="0.25">
      <c r="A146" s="25">
        <v>145</v>
      </c>
      <c r="B146" s="26" t="s">
        <v>565</v>
      </c>
      <c r="C146" s="26" t="s">
        <v>389</v>
      </c>
      <c r="D146" s="26" t="s">
        <v>476</v>
      </c>
      <c r="E146" s="26" t="s">
        <v>500</v>
      </c>
      <c r="F146" s="27" t="s">
        <v>508</v>
      </c>
      <c r="G146" s="25">
        <v>330000000</v>
      </c>
      <c r="H146" s="27" t="s">
        <v>535</v>
      </c>
      <c r="I146" s="28">
        <v>290000</v>
      </c>
      <c r="J146" s="29">
        <f t="shared" si="42"/>
        <v>1137.9310344827586</v>
      </c>
      <c r="K146" s="30" t="str">
        <f t="shared" si="43"/>
        <v>02</v>
      </c>
      <c r="L146" s="30" t="str">
        <f t="shared" si="44"/>
        <v>1401</v>
      </c>
      <c r="M146" s="30" t="s">
        <v>603</v>
      </c>
      <c r="N146" s="31">
        <v>904500</v>
      </c>
      <c r="O146" s="32">
        <f t="shared" si="45"/>
        <v>364.84245439469322</v>
      </c>
      <c r="P146" s="28">
        <f t="shared" si="46"/>
        <v>773.08858008806533</v>
      </c>
      <c r="Q146" s="27" t="str">
        <f t="shared" si="38"/>
        <v>05</v>
      </c>
      <c r="R146" s="27" t="str">
        <f t="shared" si="39"/>
        <v>1404</v>
      </c>
      <c r="S146" s="28">
        <f t="shared" si="40"/>
        <v>36</v>
      </c>
      <c r="T146" s="28">
        <f t="shared" si="41"/>
        <v>3</v>
      </c>
      <c r="U146" s="9">
        <v>13</v>
      </c>
      <c r="V146" s="1">
        <f t="shared" si="47"/>
        <v>4290000000</v>
      </c>
    </row>
    <row r="147" spans="1:23" x14ac:dyDescent="0.25">
      <c r="A147" s="25">
        <v>146</v>
      </c>
      <c r="B147" s="26" t="s">
        <v>566</v>
      </c>
      <c r="C147" s="26" t="s">
        <v>346</v>
      </c>
      <c r="D147" s="26" t="s">
        <v>477</v>
      </c>
      <c r="E147" s="26" t="s">
        <v>501</v>
      </c>
      <c r="F147" s="27" t="s">
        <v>509</v>
      </c>
      <c r="G147" s="25">
        <v>400000000</v>
      </c>
      <c r="H147" s="27" t="s">
        <v>536</v>
      </c>
      <c r="I147" s="28">
        <v>290000</v>
      </c>
      <c r="J147" s="29">
        <f t="shared" si="42"/>
        <v>1379.3103448275863</v>
      </c>
      <c r="K147" s="30" t="str">
        <f t="shared" si="43"/>
        <v>03</v>
      </c>
      <c r="L147" s="30" t="str">
        <f t="shared" si="44"/>
        <v>1401</v>
      </c>
      <c r="M147" s="30" t="s">
        <v>604</v>
      </c>
      <c r="N147" s="31">
        <v>904500</v>
      </c>
      <c r="O147" s="32">
        <f t="shared" si="45"/>
        <v>442.23327805417358</v>
      </c>
      <c r="P147" s="28">
        <f t="shared" si="46"/>
        <v>937.07706677341275</v>
      </c>
      <c r="Q147" s="27" t="str">
        <f t="shared" si="38"/>
        <v>05</v>
      </c>
      <c r="R147" s="27" t="str">
        <f t="shared" si="39"/>
        <v>1404</v>
      </c>
      <c r="S147" s="28">
        <f t="shared" si="40"/>
        <v>36</v>
      </c>
      <c r="T147" s="28">
        <f t="shared" si="41"/>
        <v>2</v>
      </c>
      <c r="U147" s="9">
        <v>13</v>
      </c>
      <c r="V147" s="1">
        <f t="shared" si="47"/>
        <v>5200000000</v>
      </c>
    </row>
    <row r="148" spans="1:23" x14ac:dyDescent="0.25">
      <c r="A148" s="25">
        <v>147</v>
      </c>
      <c r="B148" s="26" t="s">
        <v>567</v>
      </c>
      <c r="C148" s="26">
        <v>15</v>
      </c>
      <c r="D148" s="26">
        <v>144322620</v>
      </c>
      <c r="E148" s="27" t="s">
        <v>502</v>
      </c>
      <c r="F148" s="27" t="s">
        <v>507</v>
      </c>
      <c r="G148" s="25">
        <v>1200000000</v>
      </c>
      <c r="H148" s="27" t="s">
        <v>537</v>
      </c>
      <c r="I148" s="28">
        <v>290000</v>
      </c>
      <c r="J148" s="29">
        <f t="shared" si="42"/>
        <v>4137.9310344827591</v>
      </c>
      <c r="K148" s="30" t="str">
        <f t="shared" si="43"/>
        <v>03</v>
      </c>
      <c r="L148" s="30" t="str">
        <f t="shared" si="44"/>
        <v>1401</v>
      </c>
      <c r="M148" s="30" t="s">
        <v>605</v>
      </c>
      <c r="N148" s="31">
        <v>904500</v>
      </c>
      <c r="O148" s="32">
        <f t="shared" si="45"/>
        <v>1326.6998341625208</v>
      </c>
      <c r="P148" s="28">
        <f t="shared" si="46"/>
        <v>2811.2312003202383</v>
      </c>
      <c r="Q148" s="27" t="str">
        <f t="shared" si="38"/>
        <v>05</v>
      </c>
      <c r="R148" s="27" t="str">
        <f t="shared" si="39"/>
        <v>1404</v>
      </c>
      <c r="S148" s="28">
        <f t="shared" si="40"/>
        <v>36</v>
      </c>
      <c r="T148" s="28">
        <f t="shared" si="41"/>
        <v>2</v>
      </c>
      <c r="U148" s="9">
        <v>13</v>
      </c>
      <c r="V148" s="1">
        <f t="shared" si="47"/>
        <v>15600000000</v>
      </c>
    </row>
    <row r="149" spans="1:23" x14ac:dyDescent="0.25">
      <c r="A149" s="25">
        <v>148</v>
      </c>
      <c r="B149" s="26" t="s">
        <v>568</v>
      </c>
      <c r="C149" s="26" t="s">
        <v>351</v>
      </c>
      <c r="D149" s="26" t="s">
        <v>478</v>
      </c>
      <c r="E149" s="27" t="s">
        <v>503</v>
      </c>
      <c r="F149" s="27" t="s">
        <v>506</v>
      </c>
      <c r="G149" s="25">
        <v>1000000000</v>
      </c>
      <c r="H149" s="27" t="s">
        <v>80</v>
      </c>
      <c r="I149" s="28">
        <v>290000</v>
      </c>
      <c r="J149" s="29">
        <f t="shared" si="42"/>
        <v>3448.2758620689656</v>
      </c>
      <c r="K149" s="30" t="str">
        <f t="shared" si="43"/>
        <v>03</v>
      </c>
      <c r="L149" s="30" t="str">
        <f t="shared" si="44"/>
        <v>1401</v>
      </c>
      <c r="M149" s="30" t="s">
        <v>606</v>
      </c>
      <c r="N149" s="31">
        <v>904500</v>
      </c>
      <c r="O149" s="32">
        <f t="shared" si="45"/>
        <v>1105.5831951354339</v>
      </c>
      <c r="P149" s="28">
        <f t="shared" si="46"/>
        <v>2342.6926669335317</v>
      </c>
      <c r="Q149" s="27" t="str">
        <f t="shared" si="38"/>
        <v>05</v>
      </c>
      <c r="R149" s="27" t="str">
        <f t="shared" si="39"/>
        <v>1404</v>
      </c>
      <c r="S149" s="28">
        <f t="shared" si="40"/>
        <v>36</v>
      </c>
      <c r="T149" s="28">
        <f t="shared" si="41"/>
        <v>2</v>
      </c>
      <c r="U149" s="9">
        <v>13</v>
      </c>
      <c r="V149" s="1">
        <f t="shared" si="47"/>
        <v>13000000000</v>
      </c>
    </row>
    <row r="150" spans="1:23" x14ac:dyDescent="0.25">
      <c r="A150" s="25">
        <v>149</v>
      </c>
      <c r="B150" s="26" t="s">
        <v>569</v>
      </c>
      <c r="C150" s="26" t="s">
        <v>351</v>
      </c>
      <c r="D150" s="26" t="s">
        <v>479</v>
      </c>
      <c r="E150" s="27" t="s">
        <v>504</v>
      </c>
      <c r="F150" s="27" t="s">
        <v>506</v>
      </c>
      <c r="G150" s="25">
        <v>1600000000</v>
      </c>
      <c r="H150" s="27" t="s">
        <v>538</v>
      </c>
      <c r="I150" s="28">
        <v>290000</v>
      </c>
      <c r="J150" s="29">
        <f t="shared" si="42"/>
        <v>5517.2413793103451</v>
      </c>
      <c r="K150" s="30" t="str">
        <f t="shared" si="43"/>
        <v>04</v>
      </c>
      <c r="L150" s="30" t="str">
        <f t="shared" si="44"/>
        <v>1401</v>
      </c>
      <c r="M150" s="30" t="s">
        <v>607</v>
      </c>
      <c r="N150" s="31">
        <v>904500</v>
      </c>
      <c r="O150" s="32">
        <f t="shared" si="45"/>
        <v>1768.9331122166943</v>
      </c>
      <c r="P150" s="28">
        <f t="shared" si="46"/>
        <v>3748.308267093651</v>
      </c>
      <c r="Q150" s="27" t="str">
        <f t="shared" si="38"/>
        <v>05</v>
      </c>
      <c r="R150" s="27" t="str">
        <f t="shared" si="39"/>
        <v>1404</v>
      </c>
      <c r="S150" s="28">
        <f t="shared" si="40"/>
        <v>36</v>
      </c>
      <c r="T150" s="28">
        <f t="shared" si="41"/>
        <v>1</v>
      </c>
      <c r="U150" s="9">
        <v>13</v>
      </c>
      <c r="V150" s="1">
        <f t="shared" si="47"/>
        <v>20800000000</v>
      </c>
    </row>
    <row r="151" spans="1:23" x14ac:dyDescent="0.25">
      <c r="A151" s="25">
        <v>150</v>
      </c>
      <c r="B151" s="26" t="s">
        <v>342</v>
      </c>
      <c r="C151" s="26">
        <v>15</v>
      </c>
      <c r="D151" s="26" t="s">
        <v>480</v>
      </c>
      <c r="E151" s="27" t="s">
        <v>496</v>
      </c>
      <c r="F151" s="27" t="s">
        <v>507</v>
      </c>
      <c r="G151" s="25">
        <v>44000000000</v>
      </c>
      <c r="H151" s="27" t="s">
        <v>539</v>
      </c>
      <c r="I151" s="28">
        <v>290000</v>
      </c>
      <c r="J151" s="29">
        <f t="shared" si="42"/>
        <v>151724.13793103449</v>
      </c>
      <c r="K151" s="30" t="str">
        <f t="shared" si="43"/>
        <v>07</v>
      </c>
      <c r="L151" s="30" t="str">
        <f t="shared" si="44"/>
        <v>1401</v>
      </c>
      <c r="M151" s="30" t="s">
        <v>608</v>
      </c>
      <c r="N151" s="31">
        <v>904500</v>
      </c>
      <c r="O151" s="32">
        <f t="shared" si="45"/>
        <v>48645.660585959093</v>
      </c>
      <c r="P151" s="28">
        <f t="shared" si="46"/>
        <v>103078.4773450754</v>
      </c>
      <c r="Q151" s="27" t="str">
        <f t="shared" si="38"/>
        <v>05</v>
      </c>
      <c r="R151" s="27" t="str">
        <f t="shared" si="39"/>
        <v>1404</v>
      </c>
      <c r="S151" s="28">
        <f t="shared" si="40"/>
        <v>36</v>
      </c>
      <c r="T151" s="28">
        <f t="shared" si="41"/>
        <v>2</v>
      </c>
      <c r="U151" s="9">
        <v>13</v>
      </c>
      <c r="V151" s="1">
        <f t="shared" si="47"/>
        <v>572000000000</v>
      </c>
    </row>
    <row r="152" spans="1:23" x14ac:dyDescent="0.25">
      <c r="A152" s="25">
        <v>151</v>
      </c>
      <c r="B152" s="26" t="s">
        <v>556</v>
      </c>
      <c r="C152" s="26" t="s">
        <v>351</v>
      </c>
      <c r="D152" s="26" t="s">
        <v>481</v>
      </c>
      <c r="E152" s="27" t="s">
        <v>486</v>
      </c>
      <c r="F152" s="27" t="s">
        <v>506</v>
      </c>
      <c r="G152" s="25">
        <v>10000000000</v>
      </c>
      <c r="H152" s="27" t="s">
        <v>540</v>
      </c>
      <c r="I152" s="28">
        <v>530000</v>
      </c>
      <c r="J152" s="29">
        <f t="shared" si="42"/>
        <v>18867.924528301886</v>
      </c>
      <c r="K152" s="30" t="str">
        <f t="shared" si="43"/>
        <v>08</v>
      </c>
      <c r="L152" s="30" t="str">
        <f t="shared" si="44"/>
        <v>1402</v>
      </c>
      <c r="M152" s="30" t="s">
        <v>609</v>
      </c>
      <c r="N152" s="31">
        <v>904500</v>
      </c>
      <c r="O152" s="32">
        <f t="shared" si="45"/>
        <v>11055.831951354339</v>
      </c>
      <c r="P152" s="28">
        <f t="shared" si="46"/>
        <v>7812.0925769475471</v>
      </c>
      <c r="Q152" s="27" t="str">
        <f t="shared" si="38"/>
        <v>05</v>
      </c>
      <c r="R152" s="27" t="str">
        <f t="shared" si="39"/>
        <v>1404</v>
      </c>
      <c r="S152" s="28">
        <f t="shared" si="40"/>
        <v>24</v>
      </c>
      <c r="T152" s="28">
        <f t="shared" si="41"/>
        <v>3</v>
      </c>
      <c r="U152" s="9">
        <v>13</v>
      </c>
      <c r="V152" s="1">
        <f t="shared" si="47"/>
        <v>130000000000</v>
      </c>
    </row>
    <row r="153" spans="1:23" x14ac:dyDescent="0.25">
      <c r="A153" s="25">
        <v>152</v>
      </c>
      <c r="B153" s="26" t="s">
        <v>556</v>
      </c>
      <c r="C153" s="26" t="s">
        <v>351</v>
      </c>
      <c r="D153" s="26" t="s">
        <v>482</v>
      </c>
      <c r="E153" s="27" t="s">
        <v>486</v>
      </c>
      <c r="F153" s="27" t="s">
        <v>506</v>
      </c>
      <c r="G153" s="25">
        <v>4000000000</v>
      </c>
      <c r="H153" s="27" t="s">
        <v>540</v>
      </c>
      <c r="I153" s="28">
        <v>530000</v>
      </c>
      <c r="J153" s="29">
        <f t="shared" si="42"/>
        <v>7547.1698113207549</v>
      </c>
      <c r="K153" s="30" t="str">
        <f t="shared" si="43"/>
        <v>08</v>
      </c>
      <c r="L153" s="30" t="str">
        <f t="shared" si="44"/>
        <v>1402</v>
      </c>
      <c r="M153" s="30" t="s">
        <v>610</v>
      </c>
      <c r="N153" s="31">
        <v>904500</v>
      </c>
      <c r="O153" s="32">
        <f t="shared" si="45"/>
        <v>4422.3327805417357</v>
      </c>
      <c r="P153" s="28">
        <f t="shared" si="46"/>
        <v>3124.8370307790192</v>
      </c>
      <c r="Q153" s="27" t="str">
        <f t="shared" si="38"/>
        <v>05</v>
      </c>
      <c r="R153" s="27" t="str">
        <f t="shared" si="39"/>
        <v>1404</v>
      </c>
      <c r="S153" s="28">
        <f t="shared" si="40"/>
        <v>24</v>
      </c>
      <c r="T153" s="28">
        <f t="shared" si="41"/>
        <v>3</v>
      </c>
      <c r="U153" s="9">
        <v>13</v>
      </c>
      <c r="V153" s="1">
        <f t="shared" si="47"/>
        <v>52000000000</v>
      </c>
    </row>
    <row r="154" spans="1:23" x14ac:dyDescent="0.25">
      <c r="A154" s="25">
        <v>153</v>
      </c>
      <c r="B154" s="26" t="s">
        <v>570</v>
      </c>
      <c r="C154" s="26" t="s">
        <v>351</v>
      </c>
      <c r="D154" s="26" t="s">
        <v>483</v>
      </c>
      <c r="E154" s="27" t="s">
        <v>505</v>
      </c>
      <c r="F154" s="27" t="s">
        <v>506</v>
      </c>
      <c r="G154" s="25">
        <v>4500000000</v>
      </c>
      <c r="H154" s="27" t="s">
        <v>541</v>
      </c>
      <c r="I154" s="28">
        <v>530000</v>
      </c>
      <c r="J154" s="29">
        <f t="shared" si="42"/>
        <v>8490.566037735849</v>
      </c>
      <c r="K154" s="30" t="str">
        <f t="shared" si="43"/>
        <v>10</v>
      </c>
      <c r="L154" s="30" t="str">
        <f t="shared" si="44"/>
        <v>1402</v>
      </c>
      <c r="M154" s="30" t="s">
        <v>611</v>
      </c>
      <c r="N154" s="31">
        <v>904500</v>
      </c>
      <c r="O154" s="32">
        <f t="shared" si="45"/>
        <v>4975.1243781094527</v>
      </c>
      <c r="P154" s="28">
        <f t="shared" si="46"/>
        <v>3515.4416596263964</v>
      </c>
      <c r="Q154" s="27" t="str">
        <f t="shared" si="38"/>
        <v>05</v>
      </c>
      <c r="R154" s="27" t="str">
        <f t="shared" si="39"/>
        <v>1404</v>
      </c>
      <c r="S154" s="28">
        <f t="shared" si="40"/>
        <v>24</v>
      </c>
      <c r="T154" s="28">
        <f t="shared" si="41"/>
        <v>5</v>
      </c>
      <c r="U154" s="9">
        <v>13</v>
      </c>
      <c r="V154" s="1">
        <f t="shared" si="47"/>
        <v>58500000000</v>
      </c>
    </row>
    <row r="155" spans="1:23" x14ac:dyDescent="0.25">
      <c r="A155" s="25">
        <v>154</v>
      </c>
      <c r="B155" s="26" t="s">
        <v>388</v>
      </c>
      <c r="C155" s="26" t="s">
        <v>389</v>
      </c>
      <c r="D155" s="26" t="s">
        <v>484</v>
      </c>
      <c r="E155" s="26" t="s">
        <v>488</v>
      </c>
      <c r="F155" s="27" t="s">
        <v>508</v>
      </c>
      <c r="G155" s="25">
        <v>2500000000</v>
      </c>
      <c r="H155" s="27" t="s">
        <v>541</v>
      </c>
      <c r="I155" s="28">
        <v>530000</v>
      </c>
      <c r="J155" s="29">
        <f t="shared" si="42"/>
        <v>4716.9811320754716</v>
      </c>
      <c r="K155" s="30" t="str">
        <f t="shared" si="43"/>
        <v>10</v>
      </c>
      <c r="L155" s="30" t="str">
        <f t="shared" si="44"/>
        <v>1402</v>
      </c>
      <c r="M155" s="30" t="s">
        <v>612</v>
      </c>
      <c r="N155" s="31">
        <v>904500</v>
      </c>
      <c r="O155" s="32">
        <f t="shared" si="45"/>
        <v>2763.9579878385848</v>
      </c>
      <c r="P155" s="28">
        <f t="shared" si="46"/>
        <v>1953.0231442368868</v>
      </c>
      <c r="Q155" s="27" t="str">
        <f t="shared" si="38"/>
        <v>05</v>
      </c>
      <c r="R155" s="27" t="str">
        <f t="shared" si="39"/>
        <v>1404</v>
      </c>
      <c r="S155" s="28">
        <f t="shared" si="40"/>
        <v>24</v>
      </c>
      <c r="T155" s="28">
        <f t="shared" si="41"/>
        <v>5</v>
      </c>
      <c r="U155" s="9">
        <v>13</v>
      </c>
      <c r="V155" s="1">
        <f t="shared" si="47"/>
        <v>32500000000</v>
      </c>
    </row>
    <row r="156" spans="1:23" x14ac:dyDescent="0.25">
      <c r="A156" s="25">
        <v>155</v>
      </c>
      <c r="B156" s="26" t="s">
        <v>388</v>
      </c>
      <c r="C156" s="26" t="s">
        <v>389</v>
      </c>
      <c r="D156" s="26" t="s">
        <v>485</v>
      </c>
      <c r="E156" s="26" t="s">
        <v>488</v>
      </c>
      <c r="F156" s="27" t="s">
        <v>508</v>
      </c>
      <c r="G156" s="25">
        <v>1800000000</v>
      </c>
      <c r="H156" s="27" t="s">
        <v>541</v>
      </c>
      <c r="I156" s="28">
        <v>530000</v>
      </c>
      <c r="J156" s="29">
        <f t="shared" si="42"/>
        <v>3396.2264150943397</v>
      </c>
      <c r="K156" s="30" t="str">
        <f t="shared" si="43"/>
        <v>10</v>
      </c>
      <c r="L156" s="30" t="str">
        <f t="shared" si="44"/>
        <v>1402</v>
      </c>
      <c r="M156" s="30" t="s">
        <v>613</v>
      </c>
      <c r="N156" s="31">
        <v>904500</v>
      </c>
      <c r="O156" s="32">
        <f t="shared" si="45"/>
        <v>1990.0497512437812</v>
      </c>
      <c r="P156" s="28">
        <f t="shared" si="46"/>
        <v>1406.1766638505585</v>
      </c>
      <c r="Q156" s="27" t="str">
        <f t="shared" si="38"/>
        <v>05</v>
      </c>
      <c r="R156" s="27" t="str">
        <f t="shared" si="39"/>
        <v>1404</v>
      </c>
      <c r="S156" s="28">
        <f t="shared" si="40"/>
        <v>24</v>
      </c>
      <c r="T156" s="28">
        <f t="shared" si="41"/>
        <v>5</v>
      </c>
      <c r="U156" s="9">
        <v>13</v>
      </c>
      <c r="V156" s="1">
        <f t="shared" si="47"/>
        <v>23400000000</v>
      </c>
    </row>
    <row r="158" spans="1:23" ht="45" customHeight="1" x14ac:dyDescent="0.25">
      <c r="P158" s="10">
        <f>SUM(P1:P156)</f>
        <v>511097.29712590034</v>
      </c>
      <c r="Q158" s="37" t="s">
        <v>618</v>
      </c>
      <c r="R158" s="37"/>
      <c r="V158" s="10">
        <f>SUM(V1:V156)</f>
        <v>2368629750000</v>
      </c>
      <c r="W158" s="35" t="s">
        <v>615</v>
      </c>
    </row>
    <row r="159" spans="1:23" ht="30" customHeight="1" x14ac:dyDescent="0.25">
      <c r="P159" s="9">
        <v>905000</v>
      </c>
      <c r="Q159" s="37" t="s">
        <v>619</v>
      </c>
      <c r="R159" s="37"/>
      <c r="V159" s="11">
        <f>0.4/12</f>
        <v>3.3333333333333333E-2</v>
      </c>
      <c r="W159" s="35" t="s">
        <v>616</v>
      </c>
    </row>
    <row r="160" spans="1:23" ht="45" customHeight="1" x14ac:dyDescent="0.25">
      <c r="P160" s="36">
        <f>P158*P159</f>
        <v>462543053898.93982</v>
      </c>
      <c r="Q160" s="38" t="s">
        <v>617</v>
      </c>
      <c r="R160" s="38"/>
      <c r="V160" s="10">
        <f>V158*V159</f>
        <v>78954325000</v>
      </c>
      <c r="W160" s="35" t="s">
        <v>617</v>
      </c>
    </row>
    <row r="161" spans="22:23" x14ac:dyDescent="0.25">
      <c r="V161" s="11"/>
      <c r="W161" s="35"/>
    </row>
    <row r="162" spans="22:23" x14ac:dyDescent="0.25">
      <c r="V162" s="11"/>
      <c r="W162" s="35"/>
    </row>
  </sheetData>
  <autoFilter ref="A1:U1" xr:uid="{00000000-0001-0000-0000-000000000000}">
    <sortState xmlns:xlrd2="http://schemas.microsoft.com/office/spreadsheetml/2017/richdata2" ref="A2:U156">
      <sortCondition ref="A1"/>
    </sortState>
  </autoFilter>
  <mergeCells count="3">
    <mergeCell ref="Q158:R158"/>
    <mergeCell ref="Q159:R159"/>
    <mergeCell ref="Q160:R160"/>
  </mergeCells>
  <phoneticPr fontId="3" type="noConversion"/>
  <conditionalFormatting sqref="G1:G117 G157:G104857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118:G15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CFBC7-21C9-4FC5-84F6-78040509739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openpyxl;وزارت اطلاعات ج.ا.ا</dc:creator>
  <dcterms:created xsi:type="dcterms:W3CDTF">2025-03-14T01:56:05Z</dcterms:created>
  <dcterms:modified xsi:type="dcterms:W3CDTF">2025-07-04T18:01:08Z</dcterms:modified>
</cp:coreProperties>
</file>